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20" yWindow="1080" windowWidth="13995" windowHeight="7920" activeTab="0"/>
  </bookViews>
  <sheets>
    <sheet name="2019" sheetId="1" r:id="rId1"/>
  </sheets>
  <definedNames>
    <definedName name="_xlnm.Print_Area" localSheetId="0">'2019'!$A$3:$I$132</definedName>
  </definedNames>
  <calcPr fullCalcOnLoad="1"/>
</workbook>
</file>

<file path=xl/sharedStrings.xml><?xml version="1.0" encoding="utf-8"?>
<sst xmlns="http://schemas.openxmlformats.org/spreadsheetml/2006/main" count="520" uniqueCount="142">
  <si>
    <t>Коды  ведомственной классификации</t>
  </si>
  <si>
    <t>Целевая статья</t>
  </si>
  <si>
    <t>00</t>
  </si>
  <si>
    <t>Общегосударственные вопросы</t>
  </si>
  <si>
    <t>01</t>
  </si>
  <si>
    <t>02</t>
  </si>
  <si>
    <t>Резервные фонды</t>
  </si>
  <si>
    <t>Другие общегосударственные вопросы</t>
  </si>
  <si>
    <t>03</t>
  </si>
  <si>
    <t>09</t>
  </si>
  <si>
    <t>04</t>
  </si>
  <si>
    <t>11</t>
  </si>
  <si>
    <t>05</t>
  </si>
  <si>
    <t>10</t>
  </si>
  <si>
    <t>Пенсионное обеспечение</t>
  </si>
  <si>
    <t xml:space="preserve">Наименование </t>
  </si>
  <si>
    <t>ГРБС</t>
  </si>
  <si>
    <t>Раз  дел</t>
  </si>
  <si>
    <t>Под   раз    дел</t>
  </si>
  <si>
    <t>Вид рас  хода</t>
  </si>
  <si>
    <t>Доплаты к пенсиям, дополнительное пенсионное обеспечение</t>
  </si>
  <si>
    <t>Иные межбюджетные трансферты</t>
  </si>
  <si>
    <t>(тыс. рублей)</t>
  </si>
  <si>
    <t>Оценка недвижимости, признание прав и регулирование отношений по государственной и муниципальной собственности</t>
  </si>
  <si>
    <t>Социальная политика</t>
  </si>
  <si>
    <t>13</t>
  </si>
  <si>
    <t>Физическая культура и спорт</t>
  </si>
  <si>
    <t>Массовый спорт</t>
  </si>
  <si>
    <t>244</t>
  </si>
  <si>
    <t>870</t>
  </si>
  <si>
    <t>121</t>
  </si>
  <si>
    <t>122</t>
  </si>
  <si>
    <t>852</t>
  </si>
  <si>
    <t>Уплата прочих налогов, сборов и иных платежей</t>
  </si>
  <si>
    <t>540</t>
  </si>
  <si>
    <t>Жилищно-коммунальное хозяйство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</si>
  <si>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</si>
  <si>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</si>
  <si>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Руководство и управление в сфере установленных функций органов  местного самоуправления</t>
  </si>
  <si>
    <t>Расходы на обеспечение функционирования высшего должностного лица муниципального образования</t>
  </si>
  <si>
    <t>Фонд оплаты труда государственных (муниципальных) органов и взносы по обязательному социальному страхованию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</si>
  <si>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</si>
  <si>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обеспечение функций органов местного самоуправления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</si>
  <si>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</si>
  <si>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</si>
  <si>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Выполнение других обязательств муниципального образования</t>
  </si>
  <si>
    <t xml:space="preserve">Расходы на проведение мероприятий в области физической культуры и  спорта </t>
  </si>
  <si>
    <t>Доплаты к пенсиям муниципальных служащих</t>
  </si>
  <si>
    <t>Пособия, компенсации и иные социальные выплаты гражданам, кроме публичных нормативных обязательств</t>
  </si>
  <si>
    <t>321</t>
  </si>
  <si>
    <t xml:space="preserve">Межбюджетные трансферты из бюджетов поселений бюджету муниципального района на осуществление полномочий по осуществлению внешнего муниципального финансового контроля поселений Бичурского района в соответствии с заключенными соглашениями
</t>
  </si>
  <si>
    <t>Национальная оборона</t>
  </si>
  <si>
    <t>Мобилизационная и вневойсковая подготовка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</si>
  <si>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</si>
  <si>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Благоустройство</t>
  </si>
  <si>
    <t>Всего расходов:</t>
  </si>
  <si>
    <t>Субвенции на осуществление первичного воинского учета на территориях, где отсутствуют военные комиссариаты, по иным непрограммным мероприятиям в рамках непрограммного направления деятельности "Реализация функций иных федеральных органов государственной власти"</t>
  </si>
  <si>
    <t>630</t>
  </si>
  <si>
    <t>Финансовая поддержка ТОС посредством республиканского конкурса "Лучшее территориальное общественное самоуправление"</t>
  </si>
  <si>
    <t>Субсидии некоммерческим организациям (за исключением государственных (муниципальных) учреждений)</t>
  </si>
  <si>
    <t>Осуществление государственных полномочий по расчету и предоставлению дотаций поселениям</t>
  </si>
  <si>
    <t>Организация и содержание мест захоронения</t>
  </si>
  <si>
    <t>Резервный фонд местной администрации</t>
  </si>
  <si>
    <t xml:space="preserve">                          к решению Совета депутатов муниципального образования - </t>
  </si>
  <si>
    <t xml:space="preserve">"О  бюджете муниципального образования - </t>
  </si>
  <si>
    <t>Резервные средства</t>
  </si>
  <si>
    <t>Межбюджетные трансферты бюджетам муниципальных образований из бюджетов сельских поселении на осуществление части полномочии по решению вопросов местного значения в соответствии с заключенными соглашениями</t>
  </si>
  <si>
    <t>99900 73090</t>
  </si>
  <si>
    <t>99900 98100</t>
  </si>
  <si>
    <t>99900 98101</t>
  </si>
  <si>
    <t>99900 98102</t>
  </si>
  <si>
    <t>99900 40000</t>
  </si>
  <si>
    <t>99900 45000</t>
  </si>
  <si>
    <t>99900 88600</t>
  </si>
  <si>
    <t>99900 88604</t>
  </si>
  <si>
    <t>99900 88200</t>
  </si>
  <si>
    <t>99900 88211</t>
  </si>
  <si>
    <t>99900 51180</t>
  </si>
  <si>
    <t>99900 88230</t>
  </si>
  <si>
    <t>99900 88210</t>
  </si>
  <si>
    <t>Осуществление мероприятий, связанных с владением, пользованием и распоряжением имуществом, находящимся в муниципальной собственности</t>
  </si>
  <si>
    <t>99900 8829Ж</t>
  </si>
  <si>
    <t>99900 88500</t>
  </si>
  <si>
    <t>99900 88501</t>
  </si>
  <si>
    <t>99900 88260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</si>
  <si>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</si>
  <si>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</si>
  <si>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государственных (муниципальных) органов</t>
  </si>
  <si>
    <t>99900 51108</t>
  </si>
  <si>
    <t>08</t>
  </si>
  <si>
    <t>Культура, кинематография</t>
  </si>
  <si>
    <t>Культура</t>
  </si>
  <si>
    <t>Уплата налога на имущество организаций и земельного налога</t>
  </si>
  <si>
    <t>Уплата иных платежей</t>
  </si>
  <si>
    <t>851</t>
  </si>
  <si>
    <t>853</t>
  </si>
  <si>
    <t>99900 74030</t>
  </si>
  <si>
    <t>Национальная экономика</t>
  </si>
  <si>
    <t>Дорожное хозяйство (дорожные фонды)</t>
  </si>
  <si>
    <t>Ремонт и содержание автодорог и мостов местного значения</t>
  </si>
  <si>
    <t>99900 Д0000</t>
  </si>
  <si>
    <t>634</t>
  </si>
  <si>
    <t>Иные субсидии некоммерческим организациям (за исключением государственных (муниципальных) учреждений)</t>
  </si>
  <si>
    <t>Функционирование высшего должностного лица субъекта Российской Федерации и муниципального образования</t>
  </si>
  <si>
    <t>07</t>
  </si>
  <si>
    <t>99900 8829И</t>
  </si>
  <si>
    <t>850</t>
  </si>
  <si>
    <t xml:space="preserve">Уплата налогов, сборов и иных платежей
</t>
  </si>
  <si>
    <t xml:space="preserve">Уплата налогов
</t>
  </si>
  <si>
    <t>99900 8829К</t>
  </si>
  <si>
    <t>Озеленение</t>
  </si>
  <si>
    <t>Прочие расходы связанные с выполнением обязательств органов местного самоуправления</t>
  </si>
  <si>
    <t>Прочие мероприятия по благоустройству территории сельского поселения</t>
  </si>
  <si>
    <t>99900 62120</t>
  </si>
  <si>
    <t xml:space="preserve">На обеспечение минимального размера оплаты труда низкооплачиваемым категориям работников </t>
  </si>
  <si>
    <t>Расходы на выплаты персоналу государственных (муниципальных) органов</t>
  </si>
  <si>
    <t>120</t>
  </si>
  <si>
    <t>14</t>
  </si>
  <si>
    <t>Прочие межбюджетные трансферты общего характера</t>
  </si>
  <si>
    <t>Межбюджетные трансферты общего характера бюджетам бюджетной системы Российской Федерации</t>
  </si>
  <si>
    <t>Расходы в сфере информационно-коммуникационных технологий</t>
  </si>
  <si>
    <t>99900 8829Л</t>
  </si>
  <si>
    <t>99900 8829Н</t>
  </si>
  <si>
    <t>Резервный фонд финансирования непредвиденных расходов Администрации МО-СП "Потанинское"</t>
  </si>
  <si>
    <t>242</t>
  </si>
  <si>
    <t>Закупка товаров, работ, услуг в сфере информационных-комуниуационных технологий</t>
  </si>
  <si>
    <t>99900 62180</t>
  </si>
  <si>
    <t>99900 62070</t>
  </si>
  <si>
    <t>99900 62071</t>
  </si>
  <si>
    <t>Расходы на реализацию мероприятий по итогам рейтинговой оценки эффективности и деятельности сельских поселений</t>
  </si>
  <si>
    <t>Расходы на реализацию мероприятий по итогам рейтинговой оценкий по итогам  выполнения индикаторов налоговых и неналоговых доходов муниципальных образований-сельских поселений</t>
  </si>
  <si>
    <t>Расходы на сбалансированность бюджетов сельских поселений по первоочередным расходам</t>
  </si>
  <si>
    <t>%исполнения</t>
  </si>
  <si>
    <t>Исполнение за год 2019</t>
  </si>
  <si>
    <t>Приложение 3</t>
  </si>
  <si>
    <t>сельское поселение "Шанагинское"</t>
  </si>
  <si>
    <t>сельское поселение "Шанагинское" на 2019 год</t>
  </si>
  <si>
    <t xml:space="preserve">Ведомственная структура расходов бюджета муниципального образования - сельское поселение "Шанагинское" на 2019 год </t>
  </si>
  <si>
    <t>Администрация муниципального образования - сельское поселение "Шанагинское"</t>
  </si>
  <si>
    <t>Утверждено Решением Совета депутатов МО - СП "Шанагинское " "О бюджете МО- СП " Шанагинское " за год 2018г"</t>
  </si>
  <si>
    <t>99900 S2140</t>
  </si>
  <si>
    <t>243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</si>
</sst>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"/>
    <numFmt numFmtId="184" formatCode="_-* #,##0.000_р_._-;\-* #,##0.000_р_._-;_-* &quot;-&quot;??_р_._-;_-@_-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_-* #,##0.0000_р_._-;\-* #,##0.0000_р_._-;_-* &quot;-&quot;??_р_._-;_-@_-"/>
    <numFmt numFmtId="190" formatCode="0.000000"/>
    <numFmt numFmtId="191" formatCode="#,##0.00_ ;\-#,##0.00\ "/>
    <numFmt numFmtId="192" formatCode="_-* #,##0.00000_р_._-;\-* #,##0.00000_р_._-;_-* &quot;-&quot;??_р_._-;_-@_-"/>
    <numFmt numFmtId="193" formatCode="_-* #,##0.0_р_._-;\-* #,##0.0_р_._-;_-* &quot;-&quot;??_р_._-;_-@_-"/>
    <numFmt numFmtId="194" formatCode="_-* #,##0_р_._-;\-* #,##0_р_._-;_-* &quot;-&quot;??_р_._-;_-@_-"/>
    <numFmt numFmtId="195" formatCode="_-* #,##0.0_р_._-;\-* #,##0.0_р_._-;_-* &quot;-&quot;?_р_._-;_-@_-"/>
    <numFmt numFmtId="196" formatCode="[$-FC19]d\ mmmm\ yyyy\ &quot;г.&quot;"/>
    <numFmt numFmtId="197" formatCode="_-* #,##0.00000_р_._-;\-* #,##0.00000_р_._-;_-* &quot;-&quot;?????_р_._-;_-@_-"/>
    <numFmt numFmtId="198" formatCode="0.0000000"/>
    <numFmt numFmtId="199" formatCode="_-* #,##0.000000_р_._-;\-* #,##0.000000_р_._-;_-* &quot;-&quot;??_р_._-;_-@_-"/>
    <numFmt numFmtId="200" formatCode="0.00000000"/>
    <numFmt numFmtId="201" formatCode="0.000000000"/>
    <numFmt numFmtId="202" formatCode="0.0000000000"/>
  </numFmts>
  <fonts count="53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5" fillId="0" borderId="0">
      <alignment/>
      <protection/>
    </xf>
    <xf numFmtId="0" fontId="6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4" fillId="0" borderId="0" xfId="0" applyFont="1" applyFill="1" applyAlignment="1">
      <alignment horizontal="right" wrapText="1"/>
    </xf>
    <xf numFmtId="0" fontId="2" fillId="0" borderId="0" xfId="0" applyFont="1" applyFill="1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13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183" fontId="1" fillId="0" borderId="0" xfId="0" applyNumberFormat="1" applyFont="1" applyFill="1" applyAlignment="1">
      <alignment wrapText="1"/>
    </xf>
    <xf numFmtId="192" fontId="1" fillId="0" borderId="0" xfId="0" applyNumberFormat="1" applyFont="1" applyFill="1" applyAlignment="1">
      <alignment wrapText="1"/>
    </xf>
    <xf numFmtId="0" fontId="12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182" fontId="7" fillId="0" borderId="0" xfId="0" applyNumberFormat="1" applyFont="1" applyFill="1" applyAlignment="1">
      <alignment wrapText="1"/>
    </xf>
    <xf numFmtId="197" fontId="1" fillId="0" borderId="0" xfId="0" applyNumberFormat="1" applyFont="1" applyFill="1" applyAlignment="1">
      <alignment wrapText="1"/>
    </xf>
    <xf numFmtId="183" fontId="7" fillId="0" borderId="0" xfId="0" applyNumberFormat="1" applyFont="1" applyFill="1" applyAlignment="1">
      <alignment wrapText="1"/>
    </xf>
    <xf numFmtId="180" fontId="7" fillId="0" borderId="0" xfId="0" applyNumberFormat="1" applyFont="1" applyFill="1" applyAlignment="1">
      <alignment wrapText="1"/>
    </xf>
    <xf numFmtId="0" fontId="14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180" fontId="10" fillId="0" borderId="0" xfId="0" applyNumberFormat="1" applyFont="1" applyFill="1" applyAlignment="1">
      <alignment wrapText="1"/>
    </xf>
    <xf numFmtId="180" fontId="9" fillId="0" borderId="0" xfId="0" applyNumberFormat="1" applyFont="1" applyFill="1" applyAlignment="1">
      <alignment wrapText="1"/>
    </xf>
    <xf numFmtId="180" fontId="11" fillId="0" borderId="0" xfId="0" applyNumberFormat="1" applyFont="1" applyFill="1" applyAlignment="1">
      <alignment wrapText="1"/>
    </xf>
    <xf numFmtId="0" fontId="12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vertical="top" wrapText="1"/>
    </xf>
    <xf numFmtId="0" fontId="13" fillId="0" borderId="10" xfId="0" applyNumberFormat="1" applyFont="1" applyFill="1" applyBorder="1" applyAlignment="1">
      <alignment vertical="center" wrapText="1"/>
    </xf>
    <xf numFmtId="0" fontId="12" fillId="0" borderId="10" xfId="0" applyFont="1" applyBorder="1" applyAlignment="1">
      <alignment wrapText="1"/>
    </xf>
    <xf numFmtId="0" fontId="13" fillId="0" borderId="10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/>
    </xf>
    <xf numFmtId="0" fontId="12" fillId="0" borderId="10" xfId="53" applyFont="1" applyFill="1" applyBorder="1" applyAlignment="1">
      <alignment horizontal="left" vertical="center" wrapText="1"/>
      <protection/>
    </xf>
    <xf numFmtId="0" fontId="13" fillId="0" borderId="10" xfId="0" applyFont="1" applyBorder="1" applyAlignment="1">
      <alignment/>
    </xf>
    <xf numFmtId="0" fontId="1" fillId="32" borderId="0" xfId="0" applyFont="1" applyFill="1" applyAlignment="1">
      <alignment wrapText="1"/>
    </xf>
    <xf numFmtId="49" fontId="7" fillId="32" borderId="10" xfId="0" applyNumberFormat="1" applyFont="1" applyFill="1" applyBorder="1" applyAlignment="1">
      <alignment horizontal="center" vertical="center" wrapText="1"/>
    </xf>
    <xf numFmtId="49" fontId="7" fillId="32" borderId="10" xfId="0" applyNumberFormat="1" applyFont="1" applyFill="1" applyBorder="1" applyAlignment="1">
      <alignment horizontal="center" vertical="center"/>
    </xf>
    <xf numFmtId="180" fontId="10" fillId="0" borderId="0" xfId="0" applyNumberFormat="1" applyFont="1" applyFill="1" applyBorder="1" applyAlignment="1">
      <alignment horizontal="right" vertical="center" wrapText="1"/>
    </xf>
    <xf numFmtId="180" fontId="7" fillId="0" borderId="0" xfId="0" applyNumberFormat="1" applyFont="1" applyFill="1" applyBorder="1" applyAlignment="1">
      <alignment horizontal="right" vertical="center" wrapText="1"/>
    </xf>
    <xf numFmtId="0" fontId="12" fillId="32" borderId="10" xfId="0" applyFont="1" applyFill="1" applyBorder="1" applyAlignment="1">
      <alignment vertical="center" wrapText="1"/>
    </xf>
    <xf numFmtId="0" fontId="12" fillId="32" borderId="10" xfId="0" applyFont="1" applyFill="1" applyBorder="1" applyAlignment="1">
      <alignment vertical="top" wrapText="1"/>
    </xf>
    <xf numFmtId="0" fontId="13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180" fontId="7" fillId="0" borderId="0" xfId="61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wrapText="1"/>
    </xf>
    <xf numFmtId="0" fontId="51" fillId="0" borderId="10" xfId="0" applyFont="1" applyBorder="1" applyAlignment="1">
      <alignment/>
    </xf>
    <xf numFmtId="181" fontId="11" fillId="0" borderId="10" xfId="61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13" fillId="32" borderId="10" xfId="0" applyNumberFormat="1" applyFont="1" applyFill="1" applyBorder="1" applyAlignment="1">
      <alignment vertical="center" wrapText="1"/>
    </xf>
    <xf numFmtId="0" fontId="7" fillId="32" borderId="10" xfId="0" applyFont="1" applyFill="1" applyBorder="1" applyAlignment="1">
      <alignment horizontal="center" vertical="center" wrapText="1"/>
    </xf>
    <xf numFmtId="181" fontId="7" fillId="0" borderId="10" xfId="0" applyNumberFormat="1" applyFont="1" applyFill="1" applyBorder="1" applyAlignment="1">
      <alignment horizontal="center" vertical="center" wrapText="1"/>
    </xf>
    <xf numFmtId="181" fontId="7" fillId="0" borderId="10" xfId="0" applyNumberFormat="1" applyFont="1" applyFill="1" applyBorder="1" applyAlignment="1">
      <alignment horizontal="center" vertical="center"/>
    </xf>
    <xf numFmtId="181" fontId="7" fillId="32" borderId="1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horizontal="left" vertical="top" wrapText="1"/>
    </xf>
    <xf numFmtId="0" fontId="7" fillId="32" borderId="10" xfId="0" applyFont="1" applyFill="1" applyBorder="1" applyAlignment="1">
      <alignment horizontal="center" vertical="center" wrapText="1"/>
    </xf>
    <xf numFmtId="0" fontId="52" fillId="32" borderId="10" xfId="0" applyFont="1" applyFill="1" applyBorder="1" applyAlignment="1">
      <alignment vertical="top" wrapText="1"/>
    </xf>
    <xf numFmtId="0" fontId="51" fillId="0" borderId="10" xfId="0" applyFont="1" applyBorder="1" applyAlignment="1">
      <alignment wrapText="1"/>
    </xf>
    <xf numFmtId="182" fontId="7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vertical="center" wrapText="1"/>
    </xf>
    <xf numFmtId="180" fontId="7" fillId="32" borderId="10" xfId="0" applyNumberFormat="1" applyFont="1" applyFill="1" applyBorder="1" applyAlignment="1">
      <alignment horizontal="center" vertical="center"/>
    </xf>
    <xf numFmtId="180" fontId="7" fillId="0" borderId="10" xfId="0" applyNumberFormat="1" applyFont="1" applyFill="1" applyBorder="1" applyAlignment="1">
      <alignment horizontal="center" vertical="center" wrapText="1"/>
    </xf>
    <xf numFmtId="183" fontId="7" fillId="0" borderId="10" xfId="0" applyNumberFormat="1" applyFont="1" applyFill="1" applyBorder="1" applyAlignment="1">
      <alignment horizontal="center" vertical="center"/>
    </xf>
    <xf numFmtId="183" fontId="7" fillId="32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180" fontId="7" fillId="0" borderId="10" xfId="0" applyNumberFormat="1" applyFont="1" applyFill="1" applyBorder="1" applyAlignment="1">
      <alignment horizontal="center" vertical="center"/>
    </xf>
    <xf numFmtId="183" fontId="7" fillId="0" borderId="10" xfId="0" applyNumberFormat="1" applyFont="1" applyFill="1" applyBorder="1" applyAlignment="1">
      <alignment horizontal="center" vertical="center" wrapText="1"/>
    </xf>
    <xf numFmtId="183" fontId="11" fillId="0" borderId="10" xfId="61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wrapText="1"/>
    </xf>
    <xf numFmtId="2" fontId="1" fillId="0" borderId="10" xfId="0" applyNumberFormat="1" applyFont="1" applyFill="1" applyBorder="1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wrapText="1"/>
    </xf>
    <xf numFmtId="0" fontId="1" fillId="0" borderId="11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right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distributed"/>
    </xf>
    <xf numFmtId="0" fontId="4" fillId="0" borderId="0" xfId="0" applyFont="1" applyFill="1" applyAlignment="1">
      <alignment horizontal="left" wrapText="1"/>
    </xf>
    <xf numFmtId="0" fontId="12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ункциональная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80"/>
  <sheetViews>
    <sheetView tabSelected="1" view="pageBreakPreview" zoomScaleSheetLayoutView="100" zoomScalePageLayoutView="0" workbookViewId="0" topLeftCell="A10">
      <selection activeCell="G37" sqref="G37"/>
    </sheetView>
  </sheetViews>
  <sheetFormatPr defaultColWidth="9.00390625" defaultRowHeight="12.75"/>
  <cols>
    <col min="1" max="1" width="53.25390625" style="14" customWidth="1"/>
    <col min="2" max="2" width="5.125" style="15" customWidth="1"/>
    <col min="3" max="3" width="5.25390625" style="15" customWidth="1"/>
    <col min="4" max="4" width="5.75390625" style="15" customWidth="1"/>
    <col min="5" max="5" width="11.375" style="15" customWidth="1"/>
    <col min="6" max="6" width="6.00390625" style="15" customWidth="1"/>
    <col min="7" max="7" width="12.25390625" style="15" customWidth="1"/>
    <col min="8" max="8" width="12.875" style="2" customWidth="1"/>
    <col min="9" max="9" width="11.75390625" style="2" bestFit="1" customWidth="1"/>
    <col min="10" max="10" width="12.00390625" style="2" customWidth="1"/>
    <col min="11" max="16384" width="9.125" style="2" customWidth="1"/>
  </cols>
  <sheetData>
    <row r="2" spans="1:7" ht="15.75">
      <c r="A2" s="83"/>
      <c r="B2" s="83"/>
      <c r="C2" s="83"/>
      <c r="D2" s="83"/>
      <c r="E2" s="1"/>
      <c r="F2" s="1"/>
      <c r="G2" s="1"/>
    </row>
    <row r="3" spans="1:10" ht="15.75" customHeight="1">
      <c r="A3" s="73" t="s">
        <v>134</v>
      </c>
      <c r="B3" s="73"/>
      <c r="C3" s="73"/>
      <c r="D3" s="73"/>
      <c r="E3" s="73"/>
      <c r="F3" s="73"/>
      <c r="G3" s="73"/>
      <c r="H3" s="73"/>
      <c r="I3" s="3"/>
      <c r="J3" s="3"/>
    </row>
    <row r="4" spans="1:10" ht="15" customHeight="1">
      <c r="A4" s="73" t="s">
        <v>63</v>
      </c>
      <c r="B4" s="73"/>
      <c r="C4" s="73"/>
      <c r="D4" s="73"/>
      <c r="E4" s="73"/>
      <c r="F4" s="73"/>
      <c r="G4" s="73"/>
      <c r="H4" s="73"/>
      <c r="I4" s="1"/>
      <c r="J4" s="1"/>
    </row>
    <row r="5" spans="1:10" ht="15" customHeight="1">
      <c r="A5" s="73" t="s">
        <v>135</v>
      </c>
      <c r="B5" s="73"/>
      <c r="C5" s="73"/>
      <c r="D5" s="73"/>
      <c r="E5" s="73"/>
      <c r="F5" s="73"/>
      <c r="G5" s="73"/>
      <c r="H5" s="73"/>
      <c r="I5" s="1"/>
      <c r="J5" s="1"/>
    </row>
    <row r="6" spans="1:8" ht="18" customHeight="1">
      <c r="A6" s="73" t="s">
        <v>64</v>
      </c>
      <c r="B6" s="73"/>
      <c r="C6" s="73"/>
      <c r="D6" s="73"/>
      <c r="E6" s="73"/>
      <c r="F6" s="73"/>
      <c r="G6" s="73"/>
      <c r="H6" s="73"/>
    </row>
    <row r="7" spans="1:8" ht="15" customHeight="1">
      <c r="A7" s="82" t="s">
        <v>136</v>
      </c>
      <c r="B7" s="82"/>
      <c r="C7" s="82"/>
      <c r="D7" s="82"/>
      <c r="E7" s="82"/>
      <c r="F7" s="82"/>
      <c r="G7" s="82"/>
      <c r="H7" s="82"/>
    </row>
    <row r="8" spans="1:8" ht="15" customHeight="1">
      <c r="A8" s="82"/>
      <c r="B8" s="82"/>
      <c r="C8" s="82"/>
      <c r="D8" s="82"/>
      <c r="E8" s="82"/>
      <c r="F8" s="82"/>
      <c r="G8" s="82"/>
      <c r="H8" s="82"/>
    </row>
    <row r="9" spans="1:8" ht="38.25" customHeight="1">
      <c r="A9" s="85" t="s">
        <v>137</v>
      </c>
      <c r="B9" s="85"/>
      <c r="C9" s="85"/>
      <c r="D9" s="85"/>
      <c r="E9" s="85"/>
      <c r="F9" s="85"/>
      <c r="G9" s="85"/>
      <c r="H9" s="85"/>
    </row>
    <row r="10" spans="1:8" ht="14.25" customHeight="1">
      <c r="A10" s="77" t="s">
        <v>22</v>
      </c>
      <c r="B10" s="77"/>
      <c r="C10" s="77"/>
      <c r="D10" s="77"/>
      <c r="E10" s="77"/>
      <c r="F10" s="77"/>
      <c r="G10" s="77"/>
      <c r="H10" s="77"/>
    </row>
    <row r="11" spans="1:9" ht="16.5" customHeight="1">
      <c r="A11" s="84" t="s">
        <v>15</v>
      </c>
      <c r="B11" s="71" t="s">
        <v>0</v>
      </c>
      <c r="C11" s="71"/>
      <c r="D11" s="71"/>
      <c r="E11" s="71"/>
      <c r="F11" s="71"/>
      <c r="G11" s="78" t="s">
        <v>139</v>
      </c>
      <c r="H11" s="74" t="s">
        <v>133</v>
      </c>
      <c r="I11" s="74" t="s">
        <v>132</v>
      </c>
    </row>
    <row r="12" spans="1:9" ht="27" customHeight="1">
      <c r="A12" s="84"/>
      <c r="B12" s="71" t="s">
        <v>16</v>
      </c>
      <c r="C12" s="71" t="s">
        <v>17</v>
      </c>
      <c r="D12" s="71" t="s">
        <v>18</v>
      </c>
      <c r="E12" s="81" t="s">
        <v>1</v>
      </c>
      <c r="F12" s="71" t="s">
        <v>19</v>
      </c>
      <c r="G12" s="79"/>
      <c r="H12" s="75"/>
      <c r="I12" s="75"/>
    </row>
    <row r="13" spans="1:9" ht="33.75" customHeight="1">
      <c r="A13" s="84"/>
      <c r="B13" s="71"/>
      <c r="C13" s="71"/>
      <c r="D13" s="71"/>
      <c r="E13" s="81"/>
      <c r="F13" s="71"/>
      <c r="G13" s="80"/>
      <c r="H13" s="76"/>
      <c r="I13" s="76"/>
    </row>
    <row r="14" spans="1:9" ht="27" customHeight="1">
      <c r="A14" s="10" t="s">
        <v>138</v>
      </c>
      <c r="B14" s="5">
        <v>850</v>
      </c>
      <c r="C14" s="6" t="s">
        <v>2</v>
      </c>
      <c r="D14" s="6" t="s">
        <v>2</v>
      </c>
      <c r="E14" s="6"/>
      <c r="F14" s="6"/>
      <c r="G14" s="67">
        <f>G15+G82+G94+G98+G108+G113</f>
        <v>2386.5105999999996</v>
      </c>
      <c r="H14" s="67">
        <f>H15+H82+H90+H94+H98+H108+H113+H123+H127+H54+H55</f>
        <v>1795.4846699999998</v>
      </c>
      <c r="I14" s="70">
        <f>H14/G14*100</f>
        <v>75.2347242874178</v>
      </c>
    </row>
    <row r="15" spans="1:9" s="4" customFormat="1" ht="18.75" customHeight="1">
      <c r="A15" s="10" t="s">
        <v>3</v>
      </c>
      <c r="B15" s="5">
        <v>850</v>
      </c>
      <c r="C15" s="6" t="s">
        <v>4</v>
      </c>
      <c r="D15" s="6" t="s">
        <v>2</v>
      </c>
      <c r="E15" s="6"/>
      <c r="F15" s="6"/>
      <c r="G15" s="67">
        <f>G16+G32+G82+G94+G98+G108+G113</f>
        <v>1717.2080299999998</v>
      </c>
      <c r="H15" s="67">
        <f>H16+H32+H63</f>
        <v>1121.9321</v>
      </c>
      <c r="I15" s="70">
        <f aca="true" t="shared" si="0" ref="I15:I84">H15/G15*100</f>
        <v>65.33466419907204</v>
      </c>
    </row>
    <row r="16" spans="1:9" s="4" customFormat="1" ht="26.25" customHeight="1">
      <c r="A16" s="10" t="s">
        <v>103</v>
      </c>
      <c r="B16" s="5">
        <v>850</v>
      </c>
      <c r="C16" s="6" t="s">
        <v>4</v>
      </c>
      <c r="D16" s="6" t="s">
        <v>5</v>
      </c>
      <c r="E16" s="6"/>
      <c r="F16" s="6"/>
      <c r="G16" s="67">
        <f>G17+G22+G27</f>
        <v>495.58631</v>
      </c>
      <c r="H16" s="67">
        <f>H17+H22+H27</f>
        <v>495.58631</v>
      </c>
      <c r="I16" s="69">
        <f t="shared" si="0"/>
        <v>100</v>
      </c>
    </row>
    <row r="17" spans="1:9" s="4" customFormat="1" ht="26.25" customHeight="1">
      <c r="A17" s="10" t="s">
        <v>38</v>
      </c>
      <c r="B17" s="5">
        <v>850</v>
      </c>
      <c r="C17" s="6" t="s">
        <v>4</v>
      </c>
      <c r="D17" s="6" t="s">
        <v>5</v>
      </c>
      <c r="E17" s="6" t="s">
        <v>127</v>
      </c>
      <c r="F17" s="6"/>
      <c r="G17" s="67">
        <f>G18</f>
        <v>83.1</v>
      </c>
      <c r="H17" s="67">
        <f>H18</f>
        <v>83.1</v>
      </c>
      <c r="I17" s="69">
        <v>100</v>
      </c>
    </row>
    <row r="18" spans="1:9" s="4" customFormat="1" ht="26.25" customHeight="1">
      <c r="A18" s="11" t="s">
        <v>39</v>
      </c>
      <c r="B18" s="5">
        <v>850</v>
      </c>
      <c r="C18" s="6" t="s">
        <v>4</v>
      </c>
      <c r="D18" s="6" t="s">
        <v>5</v>
      </c>
      <c r="E18" s="6" t="s">
        <v>127</v>
      </c>
      <c r="F18" s="6"/>
      <c r="G18" s="67">
        <f>G19</f>
        <v>83.1</v>
      </c>
      <c r="H18" s="67">
        <f>H19</f>
        <v>83.1</v>
      </c>
      <c r="I18" s="69">
        <v>100</v>
      </c>
    </row>
    <row r="19" spans="1:9" s="4" customFormat="1" ht="26.25" customHeight="1">
      <c r="A19" s="11" t="s">
        <v>115</v>
      </c>
      <c r="B19" s="5">
        <v>850</v>
      </c>
      <c r="C19" s="6" t="s">
        <v>4</v>
      </c>
      <c r="D19" s="6" t="s">
        <v>5</v>
      </c>
      <c r="E19" s="6" t="s">
        <v>127</v>
      </c>
      <c r="F19" s="6" t="s">
        <v>116</v>
      </c>
      <c r="G19" s="67">
        <f>G20+G21</f>
        <v>83.1</v>
      </c>
      <c r="H19" s="67">
        <f>H20+H21</f>
        <v>83.1</v>
      </c>
      <c r="I19" s="69">
        <v>100</v>
      </c>
    </row>
    <row r="20" spans="1:9" s="4" customFormat="1" ht="26.25" customHeight="1">
      <c r="A20" s="28" t="s">
        <v>87</v>
      </c>
      <c r="B20" s="5">
        <v>850</v>
      </c>
      <c r="C20" s="6" t="s">
        <v>4</v>
      </c>
      <c r="D20" s="6" t="s">
        <v>5</v>
      </c>
      <c r="E20" s="6" t="s">
        <v>127</v>
      </c>
      <c r="F20" s="6" t="s">
        <v>30</v>
      </c>
      <c r="G20" s="67">
        <v>63.82</v>
      </c>
      <c r="H20" s="67">
        <v>63.82</v>
      </c>
      <c r="I20" s="69">
        <v>100</v>
      </c>
    </row>
    <row r="21" spans="1:9" s="4" customFormat="1" ht="26.25" customHeight="1">
      <c r="A21" s="28" t="s">
        <v>86</v>
      </c>
      <c r="B21" s="5">
        <v>850</v>
      </c>
      <c r="C21" s="6" t="s">
        <v>4</v>
      </c>
      <c r="D21" s="6" t="s">
        <v>5</v>
      </c>
      <c r="E21" s="6" t="s">
        <v>127</v>
      </c>
      <c r="F21" s="6" t="s">
        <v>85</v>
      </c>
      <c r="G21" s="67">
        <v>19.28</v>
      </c>
      <c r="H21" s="67">
        <v>19.28</v>
      </c>
      <c r="I21" s="69">
        <v>100</v>
      </c>
    </row>
    <row r="22" spans="1:9" s="4" customFormat="1" ht="26.25" customHeight="1">
      <c r="A22" s="10" t="s">
        <v>38</v>
      </c>
      <c r="B22" s="5">
        <v>850</v>
      </c>
      <c r="C22" s="6" t="s">
        <v>4</v>
      </c>
      <c r="D22" s="6" t="s">
        <v>5</v>
      </c>
      <c r="E22" s="6" t="s">
        <v>126</v>
      </c>
      <c r="F22" s="6"/>
      <c r="G22" s="67">
        <f aca="true" t="shared" si="1" ref="G22:H24">G23</f>
        <v>72.11158</v>
      </c>
      <c r="H22" s="67">
        <f t="shared" si="1"/>
        <v>72.11158</v>
      </c>
      <c r="I22" s="69">
        <f>H22/G22*100</f>
        <v>100</v>
      </c>
    </row>
    <row r="23" spans="1:9" s="4" customFormat="1" ht="26.25" customHeight="1">
      <c r="A23" s="11" t="s">
        <v>39</v>
      </c>
      <c r="B23" s="5">
        <v>850</v>
      </c>
      <c r="C23" s="6" t="s">
        <v>4</v>
      </c>
      <c r="D23" s="6" t="s">
        <v>5</v>
      </c>
      <c r="E23" s="6" t="s">
        <v>126</v>
      </c>
      <c r="F23" s="6"/>
      <c r="G23" s="67">
        <f t="shared" si="1"/>
        <v>72.11158</v>
      </c>
      <c r="H23" s="67">
        <f t="shared" si="1"/>
        <v>72.11158</v>
      </c>
      <c r="I23" s="69">
        <f t="shared" si="0"/>
        <v>100</v>
      </c>
    </row>
    <row r="24" spans="1:9" s="4" customFormat="1" ht="26.25" customHeight="1">
      <c r="A24" s="11" t="s">
        <v>115</v>
      </c>
      <c r="B24" s="5">
        <v>850</v>
      </c>
      <c r="C24" s="6" t="s">
        <v>4</v>
      </c>
      <c r="D24" s="6" t="s">
        <v>5</v>
      </c>
      <c r="E24" s="6" t="s">
        <v>126</v>
      </c>
      <c r="F24" s="6" t="s">
        <v>116</v>
      </c>
      <c r="G24" s="67">
        <f t="shared" si="1"/>
        <v>72.11158</v>
      </c>
      <c r="H24" s="67">
        <f t="shared" si="1"/>
        <v>72.11158</v>
      </c>
      <c r="I24" s="69">
        <f t="shared" si="0"/>
        <v>100</v>
      </c>
    </row>
    <row r="25" spans="1:9" s="4" customFormat="1" ht="26.25" customHeight="1">
      <c r="A25" s="28" t="s">
        <v>87</v>
      </c>
      <c r="B25" s="5">
        <v>850</v>
      </c>
      <c r="C25" s="6" t="s">
        <v>4</v>
      </c>
      <c r="D25" s="6" t="s">
        <v>5</v>
      </c>
      <c r="E25" s="6" t="s">
        <v>126</v>
      </c>
      <c r="F25" s="6" t="s">
        <v>30</v>
      </c>
      <c r="G25" s="67">
        <v>72.11158</v>
      </c>
      <c r="H25" s="67">
        <v>72.11158</v>
      </c>
      <c r="I25" s="69">
        <f t="shared" si="0"/>
        <v>100</v>
      </c>
    </row>
    <row r="26" spans="1:9" s="4" customFormat="1" ht="26.25" customHeight="1">
      <c r="A26" s="28" t="s">
        <v>86</v>
      </c>
      <c r="B26" s="5">
        <v>850</v>
      </c>
      <c r="C26" s="6" t="s">
        <v>4</v>
      </c>
      <c r="D26" s="6" t="s">
        <v>5</v>
      </c>
      <c r="E26" s="6" t="s">
        <v>126</v>
      </c>
      <c r="F26" s="6" t="s">
        <v>85</v>
      </c>
      <c r="G26" s="67">
        <v>8.07204</v>
      </c>
      <c r="H26" s="67">
        <v>8.07204</v>
      </c>
      <c r="I26" s="69">
        <v>100</v>
      </c>
    </row>
    <row r="27" spans="1:9" s="4" customFormat="1" ht="30.75" customHeight="1">
      <c r="A27" s="10" t="s">
        <v>38</v>
      </c>
      <c r="B27" s="5">
        <v>850</v>
      </c>
      <c r="C27" s="6" t="s">
        <v>4</v>
      </c>
      <c r="D27" s="6" t="s">
        <v>5</v>
      </c>
      <c r="E27" s="6" t="s">
        <v>68</v>
      </c>
      <c r="F27" s="6"/>
      <c r="G27" s="62">
        <f>G28</f>
        <v>340.37473</v>
      </c>
      <c r="H27" s="62">
        <f>H28</f>
        <v>340.37473</v>
      </c>
      <c r="I27" s="69">
        <f t="shared" si="0"/>
        <v>100</v>
      </c>
    </row>
    <row r="28" spans="1:9" s="4" customFormat="1" ht="25.5" customHeight="1">
      <c r="A28" s="11" t="s">
        <v>39</v>
      </c>
      <c r="B28" s="5">
        <v>850</v>
      </c>
      <c r="C28" s="6" t="s">
        <v>4</v>
      </c>
      <c r="D28" s="6" t="s">
        <v>5</v>
      </c>
      <c r="E28" s="6" t="s">
        <v>69</v>
      </c>
      <c r="F28" s="6"/>
      <c r="G28" s="62">
        <f>G29</f>
        <v>340.37473</v>
      </c>
      <c r="H28" s="62">
        <f>H29</f>
        <v>340.37473</v>
      </c>
      <c r="I28" s="69">
        <f t="shared" si="0"/>
        <v>100</v>
      </c>
    </row>
    <row r="29" spans="1:9" s="4" customFormat="1" ht="25.5" customHeight="1">
      <c r="A29" s="11" t="s">
        <v>115</v>
      </c>
      <c r="B29" s="5">
        <v>850</v>
      </c>
      <c r="C29" s="6" t="s">
        <v>4</v>
      </c>
      <c r="D29" s="6" t="s">
        <v>5</v>
      </c>
      <c r="E29" s="6" t="s">
        <v>69</v>
      </c>
      <c r="F29" s="6" t="s">
        <v>116</v>
      </c>
      <c r="G29" s="62">
        <f>G30+G31</f>
        <v>340.37473</v>
      </c>
      <c r="H29" s="62">
        <f>H30+H31</f>
        <v>340.37473</v>
      </c>
      <c r="I29" s="69">
        <f t="shared" si="0"/>
        <v>100</v>
      </c>
    </row>
    <row r="30" spans="1:9" s="4" customFormat="1" ht="17.25" customHeight="1">
      <c r="A30" s="28" t="s">
        <v>87</v>
      </c>
      <c r="B30" s="5">
        <v>850</v>
      </c>
      <c r="C30" s="6" t="s">
        <v>4</v>
      </c>
      <c r="D30" s="6" t="s">
        <v>5</v>
      </c>
      <c r="E30" s="6" t="s">
        <v>69</v>
      </c>
      <c r="F30" s="6" t="s">
        <v>30</v>
      </c>
      <c r="G30" s="67">
        <v>250.341</v>
      </c>
      <c r="H30" s="67">
        <v>250.341</v>
      </c>
      <c r="I30" s="69">
        <f t="shared" si="0"/>
        <v>100</v>
      </c>
    </row>
    <row r="31" spans="1:9" s="4" customFormat="1" ht="38.25" customHeight="1">
      <c r="A31" s="28" t="s">
        <v>86</v>
      </c>
      <c r="B31" s="5">
        <v>850</v>
      </c>
      <c r="C31" s="6" t="s">
        <v>4</v>
      </c>
      <c r="D31" s="6" t="s">
        <v>5</v>
      </c>
      <c r="E31" s="6" t="s">
        <v>69</v>
      </c>
      <c r="F31" s="6" t="s">
        <v>85</v>
      </c>
      <c r="G31" s="67">
        <v>90.03373</v>
      </c>
      <c r="H31" s="67">
        <v>90.03373</v>
      </c>
      <c r="I31" s="69">
        <f t="shared" si="0"/>
        <v>100</v>
      </c>
    </row>
    <row r="32" spans="1:9" s="4" customFormat="1" ht="36.75" customHeight="1">
      <c r="A32" s="28" t="s">
        <v>41</v>
      </c>
      <c r="B32" s="5">
        <v>850</v>
      </c>
      <c r="C32" s="6" t="s">
        <v>4</v>
      </c>
      <c r="D32" s="6" t="s">
        <v>10</v>
      </c>
      <c r="E32" s="6"/>
      <c r="F32" s="6"/>
      <c r="G32" s="51">
        <f>G37+G42+G45+G47+G52+G54+G55+G56</f>
        <v>552.31915</v>
      </c>
      <c r="H32" s="51">
        <f>H33+H45+H47+H56+H52+H42+H37+H40</f>
        <v>546.3457900000001</v>
      </c>
      <c r="I32" s="70">
        <f t="shared" si="0"/>
        <v>98.91849485935805</v>
      </c>
    </row>
    <row r="33" spans="1:9" s="4" customFormat="1" ht="24" customHeight="1" hidden="1">
      <c r="A33" s="57" t="s">
        <v>114</v>
      </c>
      <c r="B33" s="5">
        <v>850</v>
      </c>
      <c r="C33" s="6" t="s">
        <v>4</v>
      </c>
      <c r="D33" s="6" t="s">
        <v>10</v>
      </c>
      <c r="E33" s="6" t="s">
        <v>113</v>
      </c>
      <c r="F33" s="6"/>
      <c r="G33" s="51">
        <f>G34</f>
        <v>0</v>
      </c>
      <c r="H33" s="51">
        <f>H34</f>
        <v>0</v>
      </c>
      <c r="I33" s="69" t="e">
        <f t="shared" si="0"/>
        <v>#DIV/0!</v>
      </c>
    </row>
    <row r="34" spans="1:9" s="4" customFormat="1" ht="12.75" customHeight="1" hidden="1">
      <c r="A34" s="57" t="s">
        <v>115</v>
      </c>
      <c r="B34" s="5">
        <v>850</v>
      </c>
      <c r="C34" s="6" t="s">
        <v>4</v>
      </c>
      <c r="D34" s="6" t="s">
        <v>10</v>
      </c>
      <c r="E34" s="6" t="s">
        <v>113</v>
      </c>
      <c r="F34" s="6" t="s">
        <v>116</v>
      </c>
      <c r="G34" s="51">
        <f>G35+G36</f>
        <v>0</v>
      </c>
      <c r="H34" s="51">
        <f>H35+H36</f>
        <v>0</v>
      </c>
      <c r="I34" s="69" t="e">
        <f t="shared" si="0"/>
        <v>#DIV/0!</v>
      </c>
    </row>
    <row r="35" spans="1:9" s="4" customFormat="1" ht="18" customHeight="1" hidden="1">
      <c r="A35" s="28" t="s">
        <v>87</v>
      </c>
      <c r="B35" s="5">
        <v>850</v>
      </c>
      <c r="C35" s="6" t="s">
        <v>4</v>
      </c>
      <c r="D35" s="6" t="s">
        <v>10</v>
      </c>
      <c r="E35" s="6" t="s">
        <v>113</v>
      </c>
      <c r="F35" s="6" t="s">
        <v>30</v>
      </c>
      <c r="G35" s="51"/>
      <c r="H35" s="51"/>
      <c r="I35" s="69" t="e">
        <f t="shared" si="0"/>
        <v>#DIV/0!</v>
      </c>
    </row>
    <row r="36" spans="1:9" s="4" customFormat="1" ht="39.75" customHeight="1" hidden="1">
      <c r="A36" s="28" t="s">
        <v>86</v>
      </c>
      <c r="B36" s="5">
        <v>850</v>
      </c>
      <c r="C36" s="6" t="s">
        <v>4</v>
      </c>
      <c r="D36" s="6" t="s">
        <v>10</v>
      </c>
      <c r="E36" s="6" t="s">
        <v>113</v>
      </c>
      <c r="F36" s="6" t="s">
        <v>85</v>
      </c>
      <c r="G36" s="51"/>
      <c r="H36" s="51"/>
      <c r="I36" s="69" t="e">
        <f t="shared" si="0"/>
        <v>#DIV/0!</v>
      </c>
    </row>
    <row r="37" spans="1:9" s="4" customFormat="1" ht="39.75" customHeight="1">
      <c r="A37" s="28" t="s">
        <v>130</v>
      </c>
      <c r="B37" s="5">
        <v>850</v>
      </c>
      <c r="C37" s="6" t="s">
        <v>4</v>
      </c>
      <c r="D37" s="6" t="s">
        <v>10</v>
      </c>
      <c r="E37" s="6" t="s">
        <v>127</v>
      </c>
      <c r="F37" s="6"/>
      <c r="G37" s="67">
        <f>G38+G39+G41</f>
        <v>18.700000000000003</v>
      </c>
      <c r="H37" s="67">
        <f>H38+H39+H41</f>
        <v>18.700000000000003</v>
      </c>
      <c r="I37" s="69">
        <f t="shared" si="0"/>
        <v>100</v>
      </c>
    </row>
    <row r="38" spans="1:9" s="4" customFormat="1" ht="24" customHeight="1">
      <c r="A38" s="28" t="s">
        <v>87</v>
      </c>
      <c r="B38" s="5">
        <v>850</v>
      </c>
      <c r="C38" s="6" t="s">
        <v>4</v>
      </c>
      <c r="D38" s="6" t="s">
        <v>10</v>
      </c>
      <c r="E38" s="6" t="s">
        <v>127</v>
      </c>
      <c r="F38" s="6" t="s">
        <v>30</v>
      </c>
      <c r="G38" s="67">
        <v>7.53</v>
      </c>
      <c r="H38" s="67">
        <v>7.53</v>
      </c>
      <c r="I38" s="69">
        <f t="shared" si="0"/>
        <v>100</v>
      </c>
    </row>
    <row r="39" spans="1:9" s="4" customFormat="1" ht="39.75" customHeight="1">
      <c r="A39" s="28" t="s">
        <v>86</v>
      </c>
      <c r="B39" s="5">
        <v>850</v>
      </c>
      <c r="C39" s="6" t="s">
        <v>4</v>
      </c>
      <c r="D39" s="6" t="s">
        <v>10</v>
      </c>
      <c r="E39" s="6" t="s">
        <v>127</v>
      </c>
      <c r="F39" s="6" t="s">
        <v>85</v>
      </c>
      <c r="G39" s="67">
        <v>2.27</v>
      </c>
      <c r="H39" s="67">
        <v>2.27</v>
      </c>
      <c r="I39" s="69">
        <f t="shared" si="0"/>
        <v>100</v>
      </c>
    </row>
    <row r="40" spans="1:9" s="4" customFormat="1" ht="0.75" customHeight="1">
      <c r="A40" s="28" t="s">
        <v>129</v>
      </c>
      <c r="B40" s="5">
        <v>850</v>
      </c>
      <c r="C40" s="6" t="s">
        <v>4</v>
      </c>
      <c r="D40" s="6" t="s">
        <v>10</v>
      </c>
      <c r="E40" s="6" t="s">
        <v>128</v>
      </c>
      <c r="F40" s="6"/>
      <c r="G40" s="62">
        <v>0</v>
      </c>
      <c r="H40" s="62">
        <v>0</v>
      </c>
      <c r="I40" s="69" t="e">
        <f t="shared" si="0"/>
        <v>#DIV/0!</v>
      </c>
    </row>
    <row r="41" spans="1:9" s="4" customFormat="1" ht="30.75" customHeight="1">
      <c r="A41" s="28" t="s">
        <v>44</v>
      </c>
      <c r="B41" s="5">
        <v>850</v>
      </c>
      <c r="C41" s="6" t="s">
        <v>4</v>
      </c>
      <c r="D41" s="6" t="s">
        <v>10</v>
      </c>
      <c r="E41" s="6" t="s">
        <v>127</v>
      </c>
      <c r="F41" s="6" t="s">
        <v>28</v>
      </c>
      <c r="G41" s="62">
        <v>8.9</v>
      </c>
      <c r="H41" s="62">
        <v>8.9</v>
      </c>
      <c r="I41" s="69">
        <f t="shared" si="0"/>
        <v>100</v>
      </c>
    </row>
    <row r="42" spans="1:9" s="4" customFormat="1" ht="26.25" customHeight="1">
      <c r="A42" s="28" t="s">
        <v>131</v>
      </c>
      <c r="B42" s="5">
        <v>850</v>
      </c>
      <c r="C42" s="6" t="s">
        <v>4</v>
      </c>
      <c r="D42" s="6" t="s">
        <v>10</v>
      </c>
      <c r="E42" s="6" t="s">
        <v>126</v>
      </c>
      <c r="F42" s="6"/>
      <c r="G42" s="67">
        <f>G43+G44</f>
        <v>69.61234999999999</v>
      </c>
      <c r="H42" s="67">
        <f>H43+H44</f>
        <v>69.61234999999999</v>
      </c>
      <c r="I42" s="69">
        <f t="shared" si="0"/>
        <v>100</v>
      </c>
    </row>
    <row r="43" spans="1:9" s="4" customFormat="1" ht="27" customHeight="1">
      <c r="A43" s="28" t="s">
        <v>87</v>
      </c>
      <c r="B43" s="5">
        <v>850</v>
      </c>
      <c r="C43" s="6" t="s">
        <v>4</v>
      </c>
      <c r="D43" s="6" t="s">
        <v>10</v>
      </c>
      <c r="E43" s="6" t="s">
        <v>126</v>
      </c>
      <c r="F43" s="6" t="s">
        <v>30</v>
      </c>
      <c r="G43" s="67">
        <v>53.31465</v>
      </c>
      <c r="H43" s="67">
        <v>53.31465</v>
      </c>
      <c r="I43" s="69">
        <f t="shared" si="0"/>
        <v>100</v>
      </c>
    </row>
    <row r="44" spans="1:9" s="4" customFormat="1" ht="39.75" customHeight="1">
      <c r="A44" s="28" t="s">
        <v>86</v>
      </c>
      <c r="B44" s="5">
        <v>850</v>
      </c>
      <c r="C44" s="6" t="s">
        <v>4</v>
      </c>
      <c r="D44" s="6" t="s">
        <v>10</v>
      </c>
      <c r="E44" s="6" t="s">
        <v>126</v>
      </c>
      <c r="F44" s="6" t="s">
        <v>85</v>
      </c>
      <c r="G44" s="67">
        <v>16.2977</v>
      </c>
      <c r="H44" s="67">
        <v>16.2977</v>
      </c>
      <c r="I44" s="69">
        <f t="shared" si="0"/>
        <v>100</v>
      </c>
    </row>
    <row r="45" spans="1:9" s="4" customFormat="1" ht="30" customHeight="1">
      <c r="A45" s="45" t="s">
        <v>60</v>
      </c>
      <c r="B45" s="5">
        <v>850</v>
      </c>
      <c r="C45" s="6" t="s">
        <v>4</v>
      </c>
      <c r="D45" s="6" t="s">
        <v>10</v>
      </c>
      <c r="E45" s="6" t="s">
        <v>67</v>
      </c>
      <c r="F45" s="6"/>
      <c r="G45" s="51">
        <f>G46</f>
        <v>1.1</v>
      </c>
      <c r="H45" s="51">
        <f>H46</f>
        <v>1.1</v>
      </c>
      <c r="I45" s="69">
        <f t="shared" si="0"/>
        <v>100</v>
      </c>
    </row>
    <row r="46" spans="1:9" s="4" customFormat="1" ht="27.75" customHeight="1">
      <c r="A46" s="28" t="s">
        <v>44</v>
      </c>
      <c r="B46" s="5">
        <v>850</v>
      </c>
      <c r="C46" s="6" t="s">
        <v>4</v>
      </c>
      <c r="D46" s="6" t="s">
        <v>10</v>
      </c>
      <c r="E46" s="6" t="s">
        <v>67</v>
      </c>
      <c r="F46" s="6" t="s">
        <v>28</v>
      </c>
      <c r="G46" s="51">
        <v>1.1</v>
      </c>
      <c r="H46" s="51">
        <v>1.1</v>
      </c>
      <c r="I46" s="69">
        <f t="shared" si="0"/>
        <v>100</v>
      </c>
    </row>
    <row r="47" spans="1:9" s="4" customFormat="1" ht="18" customHeight="1">
      <c r="A47" s="55" t="s">
        <v>108</v>
      </c>
      <c r="B47" s="5">
        <v>850</v>
      </c>
      <c r="C47" s="6" t="s">
        <v>4</v>
      </c>
      <c r="D47" s="6" t="s">
        <v>10</v>
      </c>
      <c r="E47" s="6" t="s">
        <v>105</v>
      </c>
      <c r="F47" s="6"/>
      <c r="G47" s="59">
        <f>G48</f>
        <v>3.9510300000000003</v>
      </c>
      <c r="H47" s="59">
        <f>H48</f>
        <v>2.9510300000000003</v>
      </c>
      <c r="I47" s="69">
        <f t="shared" si="0"/>
        <v>74.6901440890097</v>
      </c>
    </row>
    <row r="48" spans="1:9" s="4" customFormat="1" ht="18.75" customHeight="1">
      <c r="A48" s="55" t="s">
        <v>107</v>
      </c>
      <c r="B48" s="5">
        <v>850</v>
      </c>
      <c r="C48" s="6" t="s">
        <v>4</v>
      </c>
      <c r="D48" s="6" t="s">
        <v>10</v>
      </c>
      <c r="E48" s="6" t="s">
        <v>105</v>
      </c>
      <c r="F48" s="6" t="s">
        <v>106</v>
      </c>
      <c r="G48" s="67">
        <f>G49+G50+G51</f>
        <v>3.9510300000000003</v>
      </c>
      <c r="H48" s="67">
        <f>H49+H50+H51</f>
        <v>2.9510300000000003</v>
      </c>
      <c r="I48" s="69">
        <f t="shared" si="0"/>
        <v>74.6901440890097</v>
      </c>
    </row>
    <row r="49" spans="1:9" s="4" customFormat="1" ht="19.5" customHeight="1">
      <c r="A49" s="28" t="s">
        <v>92</v>
      </c>
      <c r="B49" s="5">
        <v>850</v>
      </c>
      <c r="C49" s="6" t="s">
        <v>4</v>
      </c>
      <c r="D49" s="6" t="s">
        <v>10</v>
      </c>
      <c r="E49" s="6" t="s">
        <v>105</v>
      </c>
      <c r="F49" s="6" t="s">
        <v>94</v>
      </c>
      <c r="G49" s="67">
        <v>1</v>
      </c>
      <c r="H49" s="67">
        <v>0</v>
      </c>
      <c r="I49" s="69">
        <f t="shared" si="0"/>
        <v>0</v>
      </c>
    </row>
    <row r="50" spans="1:9" s="4" customFormat="1" ht="21" customHeight="1">
      <c r="A50" s="11" t="s">
        <v>33</v>
      </c>
      <c r="B50" s="5">
        <v>850</v>
      </c>
      <c r="C50" s="6" t="s">
        <v>4</v>
      </c>
      <c r="D50" s="6" t="s">
        <v>10</v>
      </c>
      <c r="E50" s="6" t="s">
        <v>105</v>
      </c>
      <c r="F50" s="6" t="s">
        <v>32</v>
      </c>
      <c r="G50" s="51">
        <v>0.672</v>
      </c>
      <c r="H50" s="51">
        <v>0.672</v>
      </c>
      <c r="I50" s="69">
        <f t="shared" si="0"/>
        <v>100</v>
      </c>
    </row>
    <row r="51" spans="1:9" s="4" customFormat="1" ht="17.25" customHeight="1">
      <c r="A51" s="11" t="s">
        <v>93</v>
      </c>
      <c r="B51" s="5">
        <v>850</v>
      </c>
      <c r="C51" s="6" t="s">
        <v>4</v>
      </c>
      <c r="D51" s="6" t="s">
        <v>10</v>
      </c>
      <c r="E51" s="6" t="s">
        <v>105</v>
      </c>
      <c r="F51" s="6" t="s">
        <v>95</v>
      </c>
      <c r="G51" s="67">
        <v>2.27903</v>
      </c>
      <c r="H51" s="67">
        <v>2.27903</v>
      </c>
      <c r="I51" s="69">
        <f t="shared" si="0"/>
        <v>100</v>
      </c>
    </row>
    <row r="52" spans="1:9" s="4" customFormat="1" ht="21.75" customHeight="1">
      <c r="A52" s="28" t="s">
        <v>120</v>
      </c>
      <c r="B52" s="5">
        <v>850</v>
      </c>
      <c r="C52" s="6" t="s">
        <v>4</v>
      </c>
      <c r="D52" s="6" t="s">
        <v>10</v>
      </c>
      <c r="E52" s="6" t="s">
        <v>121</v>
      </c>
      <c r="F52" s="6"/>
      <c r="G52" s="51">
        <v>17.848</v>
      </c>
      <c r="H52" s="51">
        <v>17.848</v>
      </c>
      <c r="I52" s="70">
        <f t="shared" si="0"/>
        <v>100</v>
      </c>
    </row>
    <row r="53" spans="1:9" s="4" customFormat="1" ht="31.5" customHeight="1">
      <c r="A53" s="28" t="s">
        <v>44</v>
      </c>
      <c r="B53" s="5">
        <v>850</v>
      </c>
      <c r="C53" s="6" t="s">
        <v>4</v>
      </c>
      <c r="D53" s="6" t="s">
        <v>10</v>
      </c>
      <c r="E53" s="6" t="s">
        <v>121</v>
      </c>
      <c r="F53" s="6" t="s">
        <v>28</v>
      </c>
      <c r="G53" s="67">
        <v>17.848</v>
      </c>
      <c r="H53" s="67">
        <v>17.848</v>
      </c>
      <c r="I53" s="70">
        <f t="shared" si="0"/>
        <v>100</v>
      </c>
    </row>
    <row r="54" spans="1:9" s="4" customFormat="1" ht="31.5" customHeight="1">
      <c r="A54" s="28" t="s">
        <v>40</v>
      </c>
      <c r="B54" s="5">
        <v>850</v>
      </c>
      <c r="C54" s="6" t="s">
        <v>4</v>
      </c>
      <c r="D54" s="6" t="s">
        <v>10</v>
      </c>
      <c r="E54" s="6" t="s">
        <v>113</v>
      </c>
      <c r="F54" s="6" t="s">
        <v>30</v>
      </c>
      <c r="G54" s="51">
        <v>2.967</v>
      </c>
      <c r="H54" s="51">
        <v>2.967</v>
      </c>
      <c r="I54" s="69">
        <f t="shared" si="0"/>
        <v>100</v>
      </c>
    </row>
    <row r="55" spans="1:9" s="4" customFormat="1" ht="31.5" customHeight="1">
      <c r="A55" s="28" t="s">
        <v>86</v>
      </c>
      <c r="B55" s="5">
        <v>850</v>
      </c>
      <c r="C55" s="6" t="s">
        <v>4</v>
      </c>
      <c r="D55" s="6" t="s">
        <v>10</v>
      </c>
      <c r="E55" s="6" t="s">
        <v>113</v>
      </c>
      <c r="F55" s="6" t="s">
        <v>85</v>
      </c>
      <c r="G55" s="51">
        <v>1.283</v>
      </c>
      <c r="H55" s="51">
        <v>1.283</v>
      </c>
      <c r="I55" s="69">
        <f t="shared" si="0"/>
        <v>100</v>
      </c>
    </row>
    <row r="56" spans="1:9" s="4" customFormat="1" ht="16.5" customHeight="1">
      <c r="A56" s="46" t="s">
        <v>42</v>
      </c>
      <c r="B56" s="5">
        <v>850</v>
      </c>
      <c r="C56" s="6" t="s">
        <v>4</v>
      </c>
      <c r="D56" s="6" t="s">
        <v>10</v>
      </c>
      <c r="E56" s="6" t="s">
        <v>70</v>
      </c>
      <c r="F56" s="6"/>
      <c r="G56" s="51">
        <f>G57+G62+G61</f>
        <v>436.85777</v>
      </c>
      <c r="H56" s="51">
        <f>H57+H62+H61</f>
        <v>436.13441</v>
      </c>
      <c r="I56" s="70">
        <f t="shared" si="0"/>
        <v>99.83441750389377</v>
      </c>
    </row>
    <row r="57" spans="1:9" s="4" customFormat="1" ht="24.75" customHeight="1">
      <c r="A57" s="58" t="s">
        <v>115</v>
      </c>
      <c r="B57" s="5">
        <v>850</v>
      </c>
      <c r="C57" s="6" t="s">
        <v>4</v>
      </c>
      <c r="D57" s="6" t="s">
        <v>10</v>
      </c>
      <c r="E57" s="6" t="s">
        <v>70</v>
      </c>
      <c r="F57" s="6" t="s">
        <v>116</v>
      </c>
      <c r="G57" s="51">
        <f>G58+G59+G60</f>
        <v>384.60712</v>
      </c>
      <c r="H57" s="51">
        <f>H58+H59+H60</f>
        <v>384.60712</v>
      </c>
      <c r="I57" s="69">
        <f t="shared" si="0"/>
        <v>100</v>
      </c>
    </row>
    <row r="58" spans="1:9" s="4" customFormat="1" ht="24.75" customHeight="1">
      <c r="A58" s="28" t="s">
        <v>40</v>
      </c>
      <c r="B58" s="5">
        <v>850</v>
      </c>
      <c r="C58" s="6" t="s">
        <v>4</v>
      </c>
      <c r="D58" s="6" t="s">
        <v>10</v>
      </c>
      <c r="E58" s="6" t="s">
        <v>70</v>
      </c>
      <c r="F58" s="6" t="s">
        <v>30</v>
      </c>
      <c r="G58" s="51">
        <v>295.55969</v>
      </c>
      <c r="H58" s="51">
        <v>295.55969</v>
      </c>
      <c r="I58" s="69">
        <f t="shared" si="0"/>
        <v>100</v>
      </c>
    </row>
    <row r="59" spans="1:9" s="4" customFormat="1" ht="0.75" customHeight="1">
      <c r="A59" s="28" t="s">
        <v>43</v>
      </c>
      <c r="B59" s="5">
        <v>850</v>
      </c>
      <c r="C59" s="6" t="s">
        <v>4</v>
      </c>
      <c r="D59" s="6" t="s">
        <v>10</v>
      </c>
      <c r="E59" s="6" t="s">
        <v>70</v>
      </c>
      <c r="F59" s="6" t="s">
        <v>31</v>
      </c>
      <c r="G59" s="51"/>
      <c r="H59" s="51"/>
      <c r="I59" s="69" t="e">
        <f t="shared" si="0"/>
        <v>#DIV/0!</v>
      </c>
    </row>
    <row r="60" spans="1:9" s="4" customFormat="1" ht="37.5" customHeight="1">
      <c r="A60" s="28" t="s">
        <v>86</v>
      </c>
      <c r="B60" s="5">
        <v>850</v>
      </c>
      <c r="C60" s="6" t="s">
        <v>4</v>
      </c>
      <c r="D60" s="6" t="s">
        <v>10</v>
      </c>
      <c r="E60" s="6" t="s">
        <v>70</v>
      </c>
      <c r="F60" s="6" t="s">
        <v>85</v>
      </c>
      <c r="G60" s="67">
        <v>89.04743</v>
      </c>
      <c r="H60" s="67">
        <v>89.04743</v>
      </c>
      <c r="I60" s="69">
        <f t="shared" si="0"/>
        <v>100</v>
      </c>
    </row>
    <row r="61" spans="1:9" s="4" customFormat="1" ht="0.75" customHeight="1">
      <c r="A61" s="28" t="s">
        <v>125</v>
      </c>
      <c r="B61" s="5">
        <v>850</v>
      </c>
      <c r="C61" s="6" t="s">
        <v>4</v>
      </c>
      <c r="D61" s="6" t="s">
        <v>10</v>
      </c>
      <c r="E61" s="6" t="s">
        <v>70</v>
      </c>
      <c r="F61" s="6" t="s">
        <v>124</v>
      </c>
      <c r="G61" s="51">
        <v>0</v>
      </c>
      <c r="H61" s="51">
        <v>0</v>
      </c>
      <c r="I61" s="69" t="e">
        <f t="shared" si="0"/>
        <v>#DIV/0!</v>
      </c>
    </row>
    <row r="62" spans="1:9" s="4" customFormat="1" ht="24.75" customHeight="1">
      <c r="A62" s="28" t="s">
        <v>44</v>
      </c>
      <c r="B62" s="5">
        <v>850</v>
      </c>
      <c r="C62" s="6" t="s">
        <v>4</v>
      </c>
      <c r="D62" s="6" t="s">
        <v>10</v>
      </c>
      <c r="E62" s="6" t="s">
        <v>70</v>
      </c>
      <c r="F62" s="6" t="s">
        <v>28</v>
      </c>
      <c r="G62" s="67">
        <v>52.25065</v>
      </c>
      <c r="H62" s="67">
        <v>51.52729</v>
      </c>
      <c r="I62" s="70">
        <f t="shared" si="0"/>
        <v>98.61559616961702</v>
      </c>
    </row>
    <row r="63" spans="1:9" s="4" customFormat="1" ht="22.5" customHeight="1">
      <c r="A63" s="31" t="s">
        <v>58</v>
      </c>
      <c r="B63" s="5">
        <v>850</v>
      </c>
      <c r="C63" s="6" t="s">
        <v>4</v>
      </c>
      <c r="D63" s="6" t="s">
        <v>25</v>
      </c>
      <c r="E63" s="6"/>
      <c r="F63" s="6"/>
      <c r="G63" s="62">
        <f>G64</f>
        <v>80</v>
      </c>
      <c r="H63" s="62">
        <f>H64</f>
        <v>80</v>
      </c>
      <c r="I63" s="69">
        <f t="shared" si="0"/>
        <v>100</v>
      </c>
    </row>
    <row r="64" spans="1:9" s="4" customFormat="1" ht="20.25" customHeight="1">
      <c r="A64" s="31" t="s">
        <v>59</v>
      </c>
      <c r="B64" s="5">
        <v>850</v>
      </c>
      <c r="C64" s="6" t="s">
        <v>4</v>
      </c>
      <c r="D64" s="6" t="s">
        <v>25</v>
      </c>
      <c r="E64" s="6" t="s">
        <v>96</v>
      </c>
      <c r="F64" s="6"/>
      <c r="G64" s="62">
        <f>G65+G67</f>
        <v>80</v>
      </c>
      <c r="H64" s="62">
        <f>H65+H67</f>
        <v>80</v>
      </c>
      <c r="I64" s="69">
        <f t="shared" si="0"/>
        <v>100</v>
      </c>
    </row>
    <row r="65" spans="1:9" s="4" customFormat="1" ht="20.25" customHeight="1" hidden="1">
      <c r="A65" s="54" t="s">
        <v>102</v>
      </c>
      <c r="B65" s="5">
        <v>850</v>
      </c>
      <c r="C65" s="6" t="s">
        <v>4</v>
      </c>
      <c r="D65" s="6" t="s">
        <v>104</v>
      </c>
      <c r="E65" s="6" t="s">
        <v>96</v>
      </c>
      <c r="F65" s="6"/>
      <c r="G65" s="62">
        <f>G66</f>
        <v>0</v>
      </c>
      <c r="H65" s="62">
        <f>H66</f>
        <v>0</v>
      </c>
      <c r="I65" s="69" t="e">
        <f t="shared" si="0"/>
        <v>#DIV/0!</v>
      </c>
    </row>
    <row r="66" spans="1:9" s="4" customFormat="1" ht="19.5" customHeight="1" hidden="1">
      <c r="A66" s="31" t="s">
        <v>58</v>
      </c>
      <c r="B66" s="5">
        <v>850</v>
      </c>
      <c r="C66" s="6" t="s">
        <v>4</v>
      </c>
      <c r="D66" s="6" t="s">
        <v>104</v>
      </c>
      <c r="E66" s="6" t="s">
        <v>96</v>
      </c>
      <c r="F66" s="6" t="s">
        <v>28</v>
      </c>
      <c r="G66" s="62"/>
      <c r="H66" s="62"/>
      <c r="I66" s="69" t="e">
        <f t="shared" si="0"/>
        <v>#DIV/0!</v>
      </c>
    </row>
    <row r="67" spans="1:9" ht="15.75" customHeight="1">
      <c r="A67" s="31" t="s">
        <v>59</v>
      </c>
      <c r="B67" s="5">
        <v>850</v>
      </c>
      <c r="C67" s="6" t="s">
        <v>4</v>
      </c>
      <c r="D67" s="6" t="s">
        <v>25</v>
      </c>
      <c r="E67" s="6" t="s">
        <v>96</v>
      </c>
      <c r="F67" s="6"/>
      <c r="G67" s="62">
        <f>G68</f>
        <v>80</v>
      </c>
      <c r="H67" s="62">
        <f>H68</f>
        <v>80</v>
      </c>
      <c r="I67" s="69">
        <f t="shared" si="0"/>
        <v>100</v>
      </c>
    </row>
    <row r="68" spans="1:9" ht="24.75" customHeight="1">
      <c r="A68" s="54" t="s">
        <v>102</v>
      </c>
      <c r="B68" s="5">
        <v>850</v>
      </c>
      <c r="C68" s="6" t="s">
        <v>4</v>
      </c>
      <c r="D68" s="6" t="s">
        <v>25</v>
      </c>
      <c r="E68" s="6" t="s">
        <v>96</v>
      </c>
      <c r="F68" s="6" t="s">
        <v>28</v>
      </c>
      <c r="G68" s="62">
        <v>80</v>
      </c>
      <c r="H68" s="62">
        <v>80</v>
      </c>
      <c r="I68" s="69">
        <f t="shared" si="0"/>
        <v>100</v>
      </c>
    </row>
    <row r="69" spans="1:9" ht="0.75" customHeight="1">
      <c r="A69" s="10" t="s">
        <v>6</v>
      </c>
      <c r="B69" s="5">
        <v>850</v>
      </c>
      <c r="C69" s="6" t="s">
        <v>4</v>
      </c>
      <c r="D69" s="6" t="s">
        <v>11</v>
      </c>
      <c r="E69" s="6"/>
      <c r="F69" s="6"/>
      <c r="G69" s="51">
        <f aca="true" t="shared" si="2" ref="G69:H71">G70</f>
        <v>0</v>
      </c>
      <c r="H69" s="51">
        <f t="shared" si="2"/>
        <v>0</v>
      </c>
      <c r="I69" s="69" t="e">
        <f t="shared" si="0"/>
        <v>#DIV/0!</v>
      </c>
    </row>
    <row r="70" spans="1:9" ht="24" customHeight="1" hidden="1">
      <c r="A70" s="11" t="s">
        <v>62</v>
      </c>
      <c r="B70" s="5">
        <v>850</v>
      </c>
      <c r="C70" s="6" t="s">
        <v>4</v>
      </c>
      <c r="D70" s="6" t="s">
        <v>11</v>
      </c>
      <c r="E70" s="6" t="s">
        <v>73</v>
      </c>
      <c r="F70" s="6"/>
      <c r="G70" s="51">
        <f t="shared" si="2"/>
        <v>0</v>
      </c>
      <c r="H70" s="51">
        <f t="shared" si="2"/>
        <v>0</v>
      </c>
      <c r="I70" s="69" t="e">
        <f t="shared" si="0"/>
        <v>#DIV/0!</v>
      </c>
    </row>
    <row r="71" spans="1:9" ht="24" customHeight="1" hidden="1">
      <c r="A71" s="11" t="s">
        <v>123</v>
      </c>
      <c r="B71" s="5">
        <v>850</v>
      </c>
      <c r="C71" s="6" t="s">
        <v>4</v>
      </c>
      <c r="D71" s="6" t="s">
        <v>11</v>
      </c>
      <c r="E71" s="6" t="s">
        <v>74</v>
      </c>
      <c r="F71" s="6"/>
      <c r="G71" s="51">
        <f t="shared" si="2"/>
        <v>0</v>
      </c>
      <c r="H71" s="51">
        <f t="shared" si="2"/>
        <v>0</v>
      </c>
      <c r="I71" s="69" t="e">
        <f t="shared" si="0"/>
        <v>#DIV/0!</v>
      </c>
    </row>
    <row r="72" spans="1:9" ht="24" customHeight="1" hidden="1">
      <c r="A72" s="11" t="s">
        <v>65</v>
      </c>
      <c r="B72" s="5">
        <v>850</v>
      </c>
      <c r="C72" s="6" t="s">
        <v>4</v>
      </c>
      <c r="D72" s="6" t="s">
        <v>11</v>
      </c>
      <c r="E72" s="6" t="s">
        <v>74</v>
      </c>
      <c r="F72" s="6" t="s">
        <v>29</v>
      </c>
      <c r="G72" s="51">
        <v>0</v>
      </c>
      <c r="H72" s="51">
        <v>0</v>
      </c>
      <c r="I72" s="69" t="e">
        <f t="shared" si="0"/>
        <v>#DIV/0!</v>
      </c>
    </row>
    <row r="73" spans="1:9" ht="0.75" customHeight="1" hidden="1">
      <c r="A73" s="10" t="s">
        <v>7</v>
      </c>
      <c r="B73" s="5">
        <v>850</v>
      </c>
      <c r="C73" s="6" t="s">
        <v>4</v>
      </c>
      <c r="D73" s="6" t="s">
        <v>25</v>
      </c>
      <c r="E73" s="6"/>
      <c r="F73" s="6"/>
      <c r="G73" s="51">
        <f>G74+G77+G80</f>
        <v>0</v>
      </c>
      <c r="H73" s="51">
        <f>H74+H77+H80</f>
        <v>0</v>
      </c>
      <c r="I73" s="69" t="e">
        <f t="shared" si="0"/>
        <v>#DIV/0!</v>
      </c>
    </row>
    <row r="74" spans="1:9" ht="21.75" customHeight="1" hidden="1">
      <c r="A74" s="31" t="s">
        <v>58</v>
      </c>
      <c r="B74" s="5">
        <v>850</v>
      </c>
      <c r="C74" s="6" t="s">
        <v>4</v>
      </c>
      <c r="D74" s="6" t="s">
        <v>25</v>
      </c>
      <c r="E74" s="6" t="s">
        <v>96</v>
      </c>
      <c r="F74" s="6"/>
      <c r="G74" s="51">
        <f>G75</f>
        <v>0</v>
      </c>
      <c r="H74" s="51">
        <f>H75</f>
        <v>0</v>
      </c>
      <c r="I74" s="69" t="e">
        <f t="shared" si="0"/>
        <v>#DIV/0!</v>
      </c>
    </row>
    <row r="75" spans="1:9" ht="24" customHeight="1" hidden="1">
      <c r="A75" s="31" t="s">
        <v>59</v>
      </c>
      <c r="B75" s="5">
        <v>850</v>
      </c>
      <c r="C75" s="6" t="s">
        <v>4</v>
      </c>
      <c r="D75" s="6" t="s">
        <v>25</v>
      </c>
      <c r="E75" s="6" t="s">
        <v>96</v>
      </c>
      <c r="F75" s="6" t="s">
        <v>57</v>
      </c>
      <c r="G75" s="51">
        <f>G76</f>
        <v>0</v>
      </c>
      <c r="H75" s="51">
        <f>H76</f>
        <v>0</v>
      </c>
      <c r="I75" s="69" t="e">
        <f t="shared" si="0"/>
        <v>#DIV/0!</v>
      </c>
    </row>
    <row r="76" spans="1:9" ht="19.5" customHeight="1" hidden="1">
      <c r="A76" s="54" t="s">
        <v>102</v>
      </c>
      <c r="B76" s="5">
        <v>850</v>
      </c>
      <c r="C76" s="6" t="s">
        <v>4</v>
      </c>
      <c r="D76" s="6" t="s">
        <v>25</v>
      </c>
      <c r="E76" s="6" t="s">
        <v>96</v>
      </c>
      <c r="F76" s="6" t="s">
        <v>101</v>
      </c>
      <c r="G76" s="51"/>
      <c r="H76" s="51"/>
      <c r="I76" s="69" t="e">
        <f t="shared" si="0"/>
        <v>#DIV/0!</v>
      </c>
    </row>
    <row r="77" spans="1:9" ht="18.75" customHeight="1" hidden="1">
      <c r="A77" s="11" t="s">
        <v>45</v>
      </c>
      <c r="B77" s="5">
        <v>850</v>
      </c>
      <c r="C77" s="6" t="s">
        <v>4</v>
      </c>
      <c r="D77" s="6" t="s">
        <v>25</v>
      </c>
      <c r="E77" s="6" t="s">
        <v>75</v>
      </c>
      <c r="F77" s="6"/>
      <c r="G77" s="51">
        <f>G78</f>
        <v>0</v>
      </c>
      <c r="H77" s="51">
        <f>H78</f>
        <v>0</v>
      </c>
      <c r="I77" s="69" t="e">
        <f t="shared" si="0"/>
        <v>#DIV/0!</v>
      </c>
    </row>
    <row r="78" spans="1:9" ht="21.75" customHeight="1" hidden="1">
      <c r="A78" s="25" t="s">
        <v>23</v>
      </c>
      <c r="B78" s="5">
        <v>850</v>
      </c>
      <c r="C78" s="6" t="s">
        <v>4</v>
      </c>
      <c r="D78" s="6" t="s">
        <v>25</v>
      </c>
      <c r="E78" s="6" t="s">
        <v>76</v>
      </c>
      <c r="F78" s="6"/>
      <c r="G78" s="51">
        <f>G79</f>
        <v>0</v>
      </c>
      <c r="H78" s="51">
        <f>H79</f>
        <v>0</v>
      </c>
      <c r="I78" s="69" t="e">
        <f t="shared" si="0"/>
        <v>#DIV/0!</v>
      </c>
    </row>
    <row r="79" spans="1:9" ht="15.75" customHeight="1" hidden="1">
      <c r="A79" s="28" t="s">
        <v>44</v>
      </c>
      <c r="B79" s="5">
        <v>850</v>
      </c>
      <c r="C79" s="6" t="s">
        <v>4</v>
      </c>
      <c r="D79" s="6" t="s">
        <v>25</v>
      </c>
      <c r="E79" s="6" t="s">
        <v>76</v>
      </c>
      <c r="F79" s="6" t="s">
        <v>28</v>
      </c>
      <c r="G79" s="51"/>
      <c r="H79" s="51"/>
      <c r="I79" s="69" t="e">
        <f t="shared" si="0"/>
        <v>#DIV/0!</v>
      </c>
    </row>
    <row r="80" spans="1:9" ht="19.5" customHeight="1" hidden="1">
      <c r="A80" s="28" t="s">
        <v>111</v>
      </c>
      <c r="B80" s="5">
        <v>850</v>
      </c>
      <c r="C80" s="6" t="s">
        <v>4</v>
      </c>
      <c r="D80" s="6" t="s">
        <v>25</v>
      </c>
      <c r="E80" s="6" t="s">
        <v>81</v>
      </c>
      <c r="F80" s="6"/>
      <c r="G80" s="51">
        <f>G81</f>
        <v>0</v>
      </c>
      <c r="H80" s="51">
        <f>H81</f>
        <v>0</v>
      </c>
      <c r="I80" s="69" t="e">
        <f t="shared" si="0"/>
        <v>#DIV/0!</v>
      </c>
    </row>
    <row r="81" spans="1:9" ht="12.75" customHeight="1" hidden="1">
      <c r="A81" s="28" t="s">
        <v>44</v>
      </c>
      <c r="B81" s="5">
        <v>850</v>
      </c>
      <c r="C81" s="6" t="s">
        <v>4</v>
      </c>
      <c r="D81" s="6" t="s">
        <v>25</v>
      </c>
      <c r="E81" s="6" t="s">
        <v>81</v>
      </c>
      <c r="F81" s="6" t="s">
        <v>28</v>
      </c>
      <c r="G81" s="51"/>
      <c r="H81" s="51"/>
      <c r="I81" s="69" t="e">
        <f t="shared" si="0"/>
        <v>#DIV/0!</v>
      </c>
    </row>
    <row r="82" spans="1:9" ht="15.75" customHeight="1">
      <c r="A82" s="34" t="s">
        <v>51</v>
      </c>
      <c r="B82" s="5">
        <v>850</v>
      </c>
      <c r="C82" s="6" t="s">
        <v>5</v>
      </c>
      <c r="D82" s="6" t="s">
        <v>2</v>
      </c>
      <c r="E82" s="6"/>
      <c r="F82" s="6"/>
      <c r="G82" s="62">
        <f>G83</f>
        <v>116.60000000000001</v>
      </c>
      <c r="H82" s="62">
        <f>H83</f>
        <v>116.60000000000001</v>
      </c>
      <c r="I82" s="69">
        <f t="shared" si="0"/>
        <v>100</v>
      </c>
    </row>
    <row r="83" spans="1:9" ht="14.25" customHeight="1">
      <c r="A83" s="34" t="s">
        <v>52</v>
      </c>
      <c r="B83" s="5">
        <v>850</v>
      </c>
      <c r="C83" s="6" t="s">
        <v>5</v>
      </c>
      <c r="D83" s="6" t="s">
        <v>8</v>
      </c>
      <c r="E83" s="6"/>
      <c r="F83" s="6"/>
      <c r="G83" s="62">
        <f>G84</f>
        <v>116.60000000000001</v>
      </c>
      <c r="H83" s="62">
        <f>H84</f>
        <v>116.60000000000001</v>
      </c>
      <c r="I83" s="69">
        <f t="shared" si="0"/>
        <v>100</v>
      </c>
    </row>
    <row r="84" spans="1:9" ht="59.25" customHeight="1">
      <c r="A84" s="28" t="s">
        <v>56</v>
      </c>
      <c r="B84" s="5">
        <v>850</v>
      </c>
      <c r="C84" s="6" t="s">
        <v>5</v>
      </c>
      <c r="D84" s="6" t="s">
        <v>8</v>
      </c>
      <c r="E84" s="6" t="s">
        <v>77</v>
      </c>
      <c r="F84" s="6"/>
      <c r="G84" s="62">
        <f>G86+G87+G88+G89</f>
        <v>116.60000000000001</v>
      </c>
      <c r="H84" s="62">
        <f>H86+H87+H88+H89</f>
        <v>116.60000000000001</v>
      </c>
      <c r="I84" s="69">
        <f t="shared" si="0"/>
        <v>100</v>
      </c>
    </row>
    <row r="85" spans="1:9" ht="0.75" customHeight="1">
      <c r="A85" s="28" t="s">
        <v>115</v>
      </c>
      <c r="B85" s="5">
        <v>850</v>
      </c>
      <c r="C85" s="6" t="s">
        <v>5</v>
      </c>
      <c r="D85" s="6" t="s">
        <v>8</v>
      </c>
      <c r="E85" s="6" t="s">
        <v>77</v>
      </c>
      <c r="F85" s="6" t="s">
        <v>116</v>
      </c>
      <c r="G85" s="62">
        <f>G86+G87+G88</f>
        <v>91.4</v>
      </c>
      <c r="H85" s="62">
        <f>H86+H87+H88</f>
        <v>91.4</v>
      </c>
      <c r="I85" s="69">
        <f aca="true" t="shared" si="3" ref="I85:I132">H85/G85*100</f>
        <v>100</v>
      </c>
    </row>
    <row r="86" spans="1:9" ht="24" customHeight="1">
      <c r="A86" s="28" t="s">
        <v>40</v>
      </c>
      <c r="B86" s="5">
        <v>850</v>
      </c>
      <c r="C86" s="6" t="s">
        <v>5</v>
      </c>
      <c r="D86" s="6" t="s">
        <v>8</v>
      </c>
      <c r="E86" s="6" t="s">
        <v>77</v>
      </c>
      <c r="F86" s="6" t="s">
        <v>30</v>
      </c>
      <c r="G86" s="62">
        <v>70.2</v>
      </c>
      <c r="H86" s="62">
        <v>70.2</v>
      </c>
      <c r="I86" s="69">
        <f t="shared" si="3"/>
        <v>100</v>
      </c>
    </row>
    <row r="87" spans="1:9" ht="27" customHeight="1" hidden="1">
      <c r="A87" s="28" t="s">
        <v>43</v>
      </c>
      <c r="B87" s="5">
        <v>850</v>
      </c>
      <c r="C87" s="6" t="s">
        <v>5</v>
      </c>
      <c r="D87" s="6" t="s">
        <v>8</v>
      </c>
      <c r="E87" s="6" t="s">
        <v>77</v>
      </c>
      <c r="F87" s="6" t="s">
        <v>31</v>
      </c>
      <c r="G87" s="62"/>
      <c r="H87" s="62"/>
      <c r="I87" s="69" t="e">
        <f t="shared" si="3"/>
        <v>#DIV/0!</v>
      </c>
    </row>
    <row r="88" spans="1:9" ht="36.75" customHeight="1">
      <c r="A88" s="28" t="s">
        <v>86</v>
      </c>
      <c r="B88" s="5">
        <v>850</v>
      </c>
      <c r="C88" s="6" t="s">
        <v>5</v>
      </c>
      <c r="D88" s="6" t="s">
        <v>8</v>
      </c>
      <c r="E88" s="6" t="s">
        <v>88</v>
      </c>
      <c r="F88" s="6" t="s">
        <v>85</v>
      </c>
      <c r="G88" s="62">
        <v>21.2</v>
      </c>
      <c r="H88" s="62">
        <v>21.2</v>
      </c>
      <c r="I88" s="69">
        <f t="shared" si="3"/>
        <v>100</v>
      </c>
    </row>
    <row r="89" spans="1:9" ht="22.5" customHeight="1">
      <c r="A89" s="28" t="s">
        <v>44</v>
      </c>
      <c r="B89" s="5">
        <v>850</v>
      </c>
      <c r="C89" s="6" t="s">
        <v>5</v>
      </c>
      <c r="D89" s="6" t="s">
        <v>8</v>
      </c>
      <c r="E89" s="6" t="s">
        <v>77</v>
      </c>
      <c r="F89" s="6" t="s">
        <v>28</v>
      </c>
      <c r="G89" s="62">
        <v>25.2</v>
      </c>
      <c r="H89" s="62">
        <v>25.2</v>
      </c>
      <c r="I89" s="69">
        <f t="shared" si="3"/>
        <v>100</v>
      </c>
    </row>
    <row r="90" spans="1:9" ht="18.75" customHeight="1" hidden="1">
      <c r="A90" s="29" t="s">
        <v>36</v>
      </c>
      <c r="B90" s="5">
        <v>850</v>
      </c>
      <c r="C90" s="6" t="s">
        <v>8</v>
      </c>
      <c r="D90" s="6" t="s">
        <v>2</v>
      </c>
      <c r="E90" s="6"/>
      <c r="F90" s="6"/>
      <c r="G90" s="51">
        <f aca="true" t="shared" si="4" ref="G90:H92">G91</f>
        <v>0</v>
      </c>
      <c r="H90" s="51">
        <f t="shared" si="4"/>
        <v>0</v>
      </c>
      <c r="I90" s="69" t="e">
        <f t="shared" si="3"/>
        <v>#DIV/0!</v>
      </c>
    </row>
    <row r="91" spans="1:9" ht="26.25" customHeight="1" hidden="1">
      <c r="A91" s="29" t="s">
        <v>37</v>
      </c>
      <c r="B91" s="5">
        <v>850</v>
      </c>
      <c r="C91" s="6" t="s">
        <v>8</v>
      </c>
      <c r="D91" s="6" t="s">
        <v>9</v>
      </c>
      <c r="E91" s="6"/>
      <c r="F91" s="6"/>
      <c r="G91" s="51">
        <f t="shared" si="4"/>
        <v>0</v>
      </c>
      <c r="H91" s="51">
        <f t="shared" si="4"/>
        <v>0</v>
      </c>
      <c r="I91" s="69" t="e">
        <f t="shared" si="3"/>
        <v>#DIV/0!</v>
      </c>
    </row>
    <row r="92" spans="1:9" ht="27.75" customHeight="1" hidden="1">
      <c r="A92" s="30" t="s">
        <v>53</v>
      </c>
      <c r="B92" s="5">
        <v>850</v>
      </c>
      <c r="C92" s="6" t="s">
        <v>8</v>
      </c>
      <c r="D92" s="6" t="s">
        <v>9</v>
      </c>
      <c r="E92" s="6" t="s">
        <v>78</v>
      </c>
      <c r="F92" s="6"/>
      <c r="G92" s="51">
        <f t="shared" si="4"/>
        <v>0</v>
      </c>
      <c r="H92" s="51">
        <f t="shared" si="4"/>
        <v>0</v>
      </c>
      <c r="I92" s="69" t="e">
        <f t="shared" si="3"/>
        <v>#DIV/0!</v>
      </c>
    </row>
    <row r="93" spans="1:9" ht="25.5" customHeight="1" hidden="1">
      <c r="A93" s="28" t="s">
        <v>44</v>
      </c>
      <c r="B93" s="5">
        <v>850</v>
      </c>
      <c r="C93" s="6" t="s">
        <v>8</v>
      </c>
      <c r="D93" s="6" t="s">
        <v>9</v>
      </c>
      <c r="E93" s="6" t="s">
        <v>78</v>
      </c>
      <c r="F93" s="6" t="s">
        <v>28</v>
      </c>
      <c r="G93" s="51"/>
      <c r="H93" s="51"/>
      <c r="I93" s="69" t="e">
        <f t="shared" si="3"/>
        <v>#DIV/0!</v>
      </c>
    </row>
    <row r="94" spans="1:9" s="8" customFormat="1" ht="15" customHeight="1">
      <c r="A94" s="45" t="s">
        <v>97</v>
      </c>
      <c r="B94" s="5">
        <v>850</v>
      </c>
      <c r="C94" s="6" t="s">
        <v>10</v>
      </c>
      <c r="D94" s="6" t="s">
        <v>2</v>
      </c>
      <c r="E94" s="6"/>
      <c r="F94" s="6"/>
      <c r="G94" s="62">
        <f aca="true" t="shared" si="5" ref="G94:H96">G95</f>
        <v>178.6</v>
      </c>
      <c r="H94" s="62">
        <f t="shared" si="5"/>
        <v>178.6</v>
      </c>
      <c r="I94" s="69">
        <f t="shared" si="3"/>
        <v>100</v>
      </c>
    </row>
    <row r="95" spans="1:9" ht="22.5" customHeight="1">
      <c r="A95" s="45" t="s">
        <v>98</v>
      </c>
      <c r="B95" s="5">
        <v>850</v>
      </c>
      <c r="C95" s="6" t="s">
        <v>10</v>
      </c>
      <c r="D95" s="6" t="s">
        <v>9</v>
      </c>
      <c r="E95" s="6"/>
      <c r="F95" s="6"/>
      <c r="G95" s="62">
        <f t="shared" si="5"/>
        <v>178.6</v>
      </c>
      <c r="H95" s="62">
        <f t="shared" si="5"/>
        <v>178.6</v>
      </c>
      <c r="I95" s="69">
        <f t="shared" si="3"/>
        <v>100</v>
      </c>
    </row>
    <row r="96" spans="1:9" ht="19.5" customHeight="1">
      <c r="A96" s="28" t="s">
        <v>99</v>
      </c>
      <c r="B96" s="5">
        <v>850</v>
      </c>
      <c r="C96" s="6" t="s">
        <v>10</v>
      </c>
      <c r="D96" s="6" t="s">
        <v>9</v>
      </c>
      <c r="E96" s="6" t="s">
        <v>100</v>
      </c>
      <c r="F96" s="6"/>
      <c r="G96" s="62">
        <f t="shared" si="5"/>
        <v>178.6</v>
      </c>
      <c r="H96" s="62">
        <f t="shared" si="5"/>
        <v>178.6</v>
      </c>
      <c r="I96" s="69">
        <f t="shared" si="3"/>
        <v>100</v>
      </c>
    </row>
    <row r="97" spans="1:9" ht="24" customHeight="1">
      <c r="A97" s="28" t="s">
        <v>44</v>
      </c>
      <c r="B97" s="5">
        <v>850</v>
      </c>
      <c r="C97" s="6" t="s">
        <v>10</v>
      </c>
      <c r="D97" s="6" t="s">
        <v>9</v>
      </c>
      <c r="E97" s="6" t="s">
        <v>100</v>
      </c>
      <c r="F97" s="6" t="s">
        <v>28</v>
      </c>
      <c r="G97" s="62">
        <v>178.6</v>
      </c>
      <c r="H97" s="62">
        <v>178.6</v>
      </c>
      <c r="I97" s="69">
        <f t="shared" si="3"/>
        <v>100</v>
      </c>
    </row>
    <row r="98" spans="1:9" ht="23.25" customHeight="1">
      <c r="A98" s="27" t="s">
        <v>35</v>
      </c>
      <c r="B98" s="5">
        <v>850</v>
      </c>
      <c r="C98" s="6" t="s">
        <v>12</v>
      </c>
      <c r="D98" s="7" t="s">
        <v>2</v>
      </c>
      <c r="E98" s="7"/>
      <c r="F98" s="7"/>
      <c r="G98" s="65">
        <f>G99</f>
        <v>280</v>
      </c>
      <c r="H98" s="65">
        <f>H99</f>
        <v>280</v>
      </c>
      <c r="I98" s="69">
        <f t="shared" si="3"/>
        <v>100</v>
      </c>
    </row>
    <row r="99" spans="1:9" ht="15.75" customHeight="1">
      <c r="A99" s="27" t="s">
        <v>54</v>
      </c>
      <c r="B99" s="5">
        <v>850</v>
      </c>
      <c r="C99" s="6" t="s">
        <v>12</v>
      </c>
      <c r="D99" s="7" t="s">
        <v>8</v>
      </c>
      <c r="E99" s="7"/>
      <c r="F99" s="7"/>
      <c r="G99" s="65">
        <f>G102+G104+G106+G100</f>
        <v>280</v>
      </c>
      <c r="H99" s="65">
        <f>H102+H104+H106+H100</f>
        <v>280</v>
      </c>
      <c r="I99" s="69">
        <f t="shared" si="3"/>
        <v>100</v>
      </c>
    </row>
    <row r="100" spans="1:9" ht="27" customHeight="1">
      <c r="A100" s="60" t="s">
        <v>58</v>
      </c>
      <c r="B100" s="43">
        <v>850</v>
      </c>
      <c r="C100" s="36" t="s">
        <v>12</v>
      </c>
      <c r="D100" s="36" t="s">
        <v>8</v>
      </c>
      <c r="E100" s="36" t="s">
        <v>96</v>
      </c>
      <c r="F100" s="43"/>
      <c r="G100" s="66">
        <f>G101</f>
        <v>80</v>
      </c>
      <c r="H100" s="66">
        <f>H101</f>
        <v>80</v>
      </c>
      <c r="I100" s="69">
        <f t="shared" si="3"/>
        <v>100</v>
      </c>
    </row>
    <row r="101" spans="1:9" ht="25.5" customHeight="1">
      <c r="A101" s="11" t="s">
        <v>44</v>
      </c>
      <c r="B101" s="43">
        <v>850</v>
      </c>
      <c r="C101" s="36" t="s">
        <v>12</v>
      </c>
      <c r="D101" s="36" t="s">
        <v>8</v>
      </c>
      <c r="E101" s="36" t="s">
        <v>96</v>
      </c>
      <c r="F101" s="43">
        <v>244</v>
      </c>
      <c r="G101" s="66">
        <v>80</v>
      </c>
      <c r="H101" s="66">
        <v>80</v>
      </c>
      <c r="I101" s="69">
        <f t="shared" si="3"/>
        <v>100</v>
      </c>
    </row>
    <row r="102" spans="1:9" ht="18.75" customHeight="1" hidden="1">
      <c r="A102" s="42" t="s">
        <v>61</v>
      </c>
      <c r="B102" s="43">
        <v>850</v>
      </c>
      <c r="C102" s="6" t="s">
        <v>12</v>
      </c>
      <c r="D102" s="6" t="s">
        <v>8</v>
      </c>
      <c r="E102" s="6" t="s">
        <v>109</v>
      </c>
      <c r="F102" s="43"/>
      <c r="G102" s="52">
        <f>G103</f>
        <v>0</v>
      </c>
      <c r="H102" s="52">
        <f>H103</f>
        <v>0</v>
      </c>
      <c r="I102" s="69" t="e">
        <f t="shared" si="3"/>
        <v>#DIV/0!</v>
      </c>
    </row>
    <row r="103" spans="1:9" ht="24.75" customHeight="1" hidden="1">
      <c r="A103" s="11" t="s">
        <v>44</v>
      </c>
      <c r="B103" s="43">
        <v>850</v>
      </c>
      <c r="C103" s="6" t="s">
        <v>12</v>
      </c>
      <c r="D103" s="6" t="s">
        <v>8</v>
      </c>
      <c r="E103" s="6" t="s">
        <v>109</v>
      </c>
      <c r="F103" s="43">
        <v>244</v>
      </c>
      <c r="G103" s="52">
        <v>0</v>
      </c>
      <c r="H103" s="52">
        <v>0</v>
      </c>
      <c r="I103" s="69" t="e">
        <f t="shared" si="3"/>
        <v>#DIV/0!</v>
      </c>
    </row>
    <row r="104" spans="1:9" ht="1.5" customHeight="1" hidden="1">
      <c r="A104" s="49" t="s">
        <v>110</v>
      </c>
      <c r="B104" s="56">
        <v>850</v>
      </c>
      <c r="C104" s="36" t="s">
        <v>12</v>
      </c>
      <c r="D104" s="37" t="s">
        <v>8</v>
      </c>
      <c r="E104" s="37" t="s">
        <v>122</v>
      </c>
      <c r="F104" s="37"/>
      <c r="G104" s="53">
        <f>G105</f>
        <v>0</v>
      </c>
      <c r="H104" s="53">
        <f>H105</f>
        <v>0</v>
      </c>
      <c r="I104" s="69" t="e">
        <f t="shared" si="3"/>
        <v>#DIV/0!</v>
      </c>
    </row>
    <row r="105" spans="1:9" ht="25.5" customHeight="1" hidden="1">
      <c r="A105" s="11" t="s">
        <v>44</v>
      </c>
      <c r="B105" s="56">
        <v>850</v>
      </c>
      <c r="C105" s="36" t="s">
        <v>12</v>
      </c>
      <c r="D105" s="37" t="s">
        <v>8</v>
      </c>
      <c r="E105" s="37" t="s">
        <v>122</v>
      </c>
      <c r="F105" s="37" t="s">
        <v>28</v>
      </c>
      <c r="G105" s="53"/>
      <c r="H105" s="53"/>
      <c r="I105" s="69" t="e">
        <f t="shared" si="3"/>
        <v>#DIV/0!</v>
      </c>
    </row>
    <row r="106" spans="1:9" ht="21" customHeight="1">
      <c r="A106" s="42" t="s">
        <v>112</v>
      </c>
      <c r="B106" s="5">
        <v>850</v>
      </c>
      <c r="C106" s="6" t="s">
        <v>12</v>
      </c>
      <c r="D106" s="6" t="s">
        <v>8</v>
      </c>
      <c r="E106" s="37" t="s">
        <v>140</v>
      </c>
      <c r="F106" s="6"/>
      <c r="G106" s="52">
        <f>G107</f>
        <v>200</v>
      </c>
      <c r="H106" s="52">
        <f>H107</f>
        <v>200</v>
      </c>
      <c r="I106" s="69">
        <f t="shared" si="3"/>
        <v>100</v>
      </c>
    </row>
    <row r="107" spans="1:9" ht="25.5" customHeight="1">
      <c r="A107" s="11" t="s">
        <v>44</v>
      </c>
      <c r="B107" s="48">
        <v>850</v>
      </c>
      <c r="C107" s="36" t="s">
        <v>12</v>
      </c>
      <c r="D107" s="37" t="s">
        <v>8</v>
      </c>
      <c r="E107" s="37" t="s">
        <v>140</v>
      </c>
      <c r="F107" s="37" t="s">
        <v>141</v>
      </c>
      <c r="G107" s="52">
        <v>200</v>
      </c>
      <c r="H107" s="52">
        <v>200</v>
      </c>
      <c r="I107" s="69">
        <f t="shared" si="3"/>
        <v>100</v>
      </c>
    </row>
    <row r="108" spans="1:9" s="35" customFormat="1" ht="15" customHeight="1">
      <c r="A108" s="34" t="s">
        <v>90</v>
      </c>
      <c r="B108" s="50">
        <v>850</v>
      </c>
      <c r="C108" s="36" t="s">
        <v>89</v>
      </c>
      <c r="D108" s="37" t="s">
        <v>2</v>
      </c>
      <c r="E108" s="37"/>
      <c r="F108" s="37"/>
      <c r="G108" s="61">
        <f aca="true" t="shared" si="6" ref="G108:H111">G109</f>
        <v>18.1</v>
      </c>
      <c r="H108" s="61">
        <f t="shared" si="6"/>
        <v>18.1</v>
      </c>
      <c r="I108" s="70">
        <f t="shared" si="3"/>
        <v>100</v>
      </c>
    </row>
    <row r="109" spans="1:9" s="35" customFormat="1" ht="15.75" customHeight="1">
      <c r="A109" s="34" t="s">
        <v>91</v>
      </c>
      <c r="B109" s="50">
        <v>850</v>
      </c>
      <c r="C109" s="36" t="s">
        <v>89</v>
      </c>
      <c r="D109" s="37" t="s">
        <v>4</v>
      </c>
      <c r="E109" s="37"/>
      <c r="F109" s="37"/>
      <c r="G109" s="61">
        <f t="shared" si="6"/>
        <v>18.1</v>
      </c>
      <c r="H109" s="61">
        <f t="shared" si="6"/>
        <v>18.1</v>
      </c>
      <c r="I109" s="70">
        <f t="shared" si="3"/>
        <v>100</v>
      </c>
    </row>
    <row r="110" spans="1:9" s="35" customFormat="1" ht="17.25" customHeight="1">
      <c r="A110" s="11" t="s">
        <v>45</v>
      </c>
      <c r="B110" s="5">
        <v>850</v>
      </c>
      <c r="C110" s="6" t="s">
        <v>89</v>
      </c>
      <c r="D110" s="6" t="s">
        <v>4</v>
      </c>
      <c r="E110" s="6" t="s">
        <v>75</v>
      </c>
      <c r="F110" s="6"/>
      <c r="G110" s="61">
        <f t="shared" si="6"/>
        <v>18.1</v>
      </c>
      <c r="H110" s="61">
        <f t="shared" si="6"/>
        <v>18.1</v>
      </c>
      <c r="I110" s="70">
        <f t="shared" si="3"/>
        <v>100</v>
      </c>
    </row>
    <row r="111" spans="1:9" s="35" customFormat="1" ht="35.25" customHeight="1">
      <c r="A111" s="11" t="s">
        <v>80</v>
      </c>
      <c r="B111" s="5">
        <v>850</v>
      </c>
      <c r="C111" s="6" t="s">
        <v>89</v>
      </c>
      <c r="D111" s="6" t="s">
        <v>4</v>
      </c>
      <c r="E111" s="6" t="s">
        <v>79</v>
      </c>
      <c r="F111" s="6"/>
      <c r="G111" s="61">
        <f t="shared" si="6"/>
        <v>18.1</v>
      </c>
      <c r="H111" s="61">
        <f t="shared" si="6"/>
        <v>18.1</v>
      </c>
      <c r="I111" s="70">
        <f t="shared" si="3"/>
        <v>100</v>
      </c>
    </row>
    <row r="112" spans="1:9" s="35" customFormat="1" ht="25.5" customHeight="1">
      <c r="A112" s="28" t="s">
        <v>44</v>
      </c>
      <c r="B112" s="5">
        <v>850</v>
      </c>
      <c r="C112" s="6" t="s">
        <v>89</v>
      </c>
      <c r="D112" s="6" t="s">
        <v>4</v>
      </c>
      <c r="E112" s="6" t="s">
        <v>79</v>
      </c>
      <c r="F112" s="6" t="s">
        <v>28</v>
      </c>
      <c r="G112" s="61">
        <v>18.1</v>
      </c>
      <c r="H112" s="61">
        <v>18.1</v>
      </c>
      <c r="I112" s="70">
        <f t="shared" si="3"/>
        <v>100</v>
      </c>
    </row>
    <row r="113" spans="1:9" s="35" customFormat="1" ht="12" customHeight="1">
      <c r="A113" s="10" t="s">
        <v>24</v>
      </c>
      <c r="B113" s="5">
        <v>850</v>
      </c>
      <c r="C113" s="6" t="s">
        <v>13</v>
      </c>
      <c r="D113" s="7" t="s">
        <v>2</v>
      </c>
      <c r="E113" s="7"/>
      <c r="F113" s="7"/>
      <c r="G113" s="63">
        <f>G114</f>
        <v>76.00256999999999</v>
      </c>
      <c r="H113" s="63">
        <f>H114</f>
        <v>76.00256999999999</v>
      </c>
      <c r="I113" s="69">
        <f t="shared" si="3"/>
        <v>100</v>
      </c>
    </row>
    <row r="114" spans="1:9" s="35" customFormat="1" ht="24" customHeight="1">
      <c r="A114" s="10" t="s">
        <v>14</v>
      </c>
      <c r="B114" s="5">
        <v>850</v>
      </c>
      <c r="C114" s="6" t="s">
        <v>13</v>
      </c>
      <c r="D114" s="7" t="s">
        <v>4</v>
      </c>
      <c r="E114" s="7"/>
      <c r="F114" s="7"/>
      <c r="G114" s="64">
        <f>G115+G120</f>
        <v>76.00256999999999</v>
      </c>
      <c r="H114" s="64">
        <f>H115+H120</f>
        <v>76.00256999999999</v>
      </c>
      <c r="I114" s="69">
        <f t="shared" si="3"/>
        <v>100</v>
      </c>
    </row>
    <row r="115" spans="1:9" s="35" customFormat="1" ht="24" customHeight="1">
      <c r="A115" s="10" t="s">
        <v>130</v>
      </c>
      <c r="B115" s="5">
        <v>850</v>
      </c>
      <c r="C115" s="6" t="s">
        <v>13</v>
      </c>
      <c r="D115" s="6" t="s">
        <v>4</v>
      </c>
      <c r="E115" s="6" t="s">
        <v>127</v>
      </c>
      <c r="F115" s="6"/>
      <c r="G115" s="64">
        <f>G116</f>
        <v>16.00257</v>
      </c>
      <c r="H115" s="64">
        <f>H116</f>
        <v>16.00257</v>
      </c>
      <c r="I115" s="69">
        <f t="shared" si="3"/>
        <v>100</v>
      </c>
    </row>
    <row r="116" spans="1:9" s="35" customFormat="1" ht="24" customHeight="1">
      <c r="A116" s="10" t="s">
        <v>48</v>
      </c>
      <c r="B116" s="5">
        <v>850</v>
      </c>
      <c r="C116" s="6" t="s">
        <v>13</v>
      </c>
      <c r="D116" s="6" t="s">
        <v>4</v>
      </c>
      <c r="E116" s="6" t="s">
        <v>127</v>
      </c>
      <c r="F116" s="6" t="s">
        <v>49</v>
      </c>
      <c r="G116" s="64">
        <v>16.00257</v>
      </c>
      <c r="H116" s="64">
        <v>16.00257</v>
      </c>
      <c r="I116" s="69">
        <f t="shared" si="3"/>
        <v>100</v>
      </c>
    </row>
    <row r="117" spans="1:9" s="35" customFormat="1" ht="24" customHeight="1">
      <c r="A117" s="11" t="s">
        <v>20</v>
      </c>
      <c r="B117" s="5">
        <v>850</v>
      </c>
      <c r="C117" s="6" t="s">
        <v>13</v>
      </c>
      <c r="D117" s="6" t="s">
        <v>4</v>
      </c>
      <c r="E117" s="6" t="s">
        <v>127</v>
      </c>
      <c r="F117" s="6"/>
      <c r="G117" s="61">
        <f>G118</f>
        <v>12</v>
      </c>
      <c r="H117" s="61">
        <f>H118</f>
        <v>12</v>
      </c>
      <c r="I117" s="69">
        <v>100</v>
      </c>
    </row>
    <row r="118" spans="1:9" s="35" customFormat="1" ht="24" customHeight="1">
      <c r="A118" s="11" t="s">
        <v>47</v>
      </c>
      <c r="B118" s="5">
        <v>850</v>
      </c>
      <c r="C118" s="6" t="s">
        <v>13</v>
      </c>
      <c r="D118" s="6" t="s">
        <v>4</v>
      </c>
      <c r="E118" s="6" t="s">
        <v>127</v>
      </c>
      <c r="F118" s="6"/>
      <c r="G118" s="61">
        <v>12</v>
      </c>
      <c r="H118" s="61">
        <v>12</v>
      </c>
      <c r="I118" s="69">
        <v>100</v>
      </c>
    </row>
    <row r="119" spans="1:9" s="35" customFormat="1" ht="24" customHeight="1">
      <c r="A119" s="11" t="s">
        <v>48</v>
      </c>
      <c r="B119" s="5">
        <v>850</v>
      </c>
      <c r="C119" s="6" t="s">
        <v>13</v>
      </c>
      <c r="D119" s="6" t="s">
        <v>4</v>
      </c>
      <c r="E119" s="6" t="s">
        <v>127</v>
      </c>
      <c r="F119" s="6" t="s">
        <v>49</v>
      </c>
      <c r="G119" s="61">
        <v>12</v>
      </c>
      <c r="H119" s="61">
        <v>12</v>
      </c>
      <c r="I119" s="69">
        <v>100</v>
      </c>
    </row>
    <row r="120" spans="1:9" ht="21.75" customHeight="1">
      <c r="A120" s="11" t="s">
        <v>20</v>
      </c>
      <c r="B120" s="5">
        <v>850</v>
      </c>
      <c r="C120" s="6" t="s">
        <v>13</v>
      </c>
      <c r="D120" s="6" t="s">
        <v>4</v>
      </c>
      <c r="E120" s="6" t="s">
        <v>82</v>
      </c>
      <c r="F120" s="6"/>
      <c r="G120" s="66">
        <f>G121</f>
        <v>60</v>
      </c>
      <c r="H120" s="66">
        <f>H121</f>
        <v>60</v>
      </c>
      <c r="I120" s="69">
        <f t="shared" si="3"/>
        <v>100</v>
      </c>
    </row>
    <row r="121" spans="1:9" ht="19.5" customHeight="1">
      <c r="A121" s="11" t="s">
        <v>47</v>
      </c>
      <c r="B121" s="5">
        <v>850</v>
      </c>
      <c r="C121" s="6" t="s">
        <v>13</v>
      </c>
      <c r="D121" s="6" t="s">
        <v>4</v>
      </c>
      <c r="E121" s="6" t="s">
        <v>83</v>
      </c>
      <c r="F121" s="6"/>
      <c r="G121" s="66">
        <f>G122</f>
        <v>60</v>
      </c>
      <c r="H121" s="66">
        <f>H122</f>
        <v>60</v>
      </c>
      <c r="I121" s="69">
        <f t="shared" si="3"/>
        <v>100</v>
      </c>
    </row>
    <row r="122" spans="1:9" ht="30" customHeight="1">
      <c r="A122" s="11" t="s">
        <v>48</v>
      </c>
      <c r="B122" s="5">
        <v>850</v>
      </c>
      <c r="C122" s="6" t="s">
        <v>13</v>
      </c>
      <c r="D122" s="6" t="s">
        <v>4</v>
      </c>
      <c r="E122" s="6" t="s">
        <v>83</v>
      </c>
      <c r="F122" s="6" t="s">
        <v>49</v>
      </c>
      <c r="G122" s="66">
        <v>60</v>
      </c>
      <c r="H122" s="66">
        <v>60</v>
      </c>
      <c r="I122" s="69">
        <f t="shared" si="3"/>
        <v>100</v>
      </c>
    </row>
    <row r="123" spans="1:9" ht="1.5" customHeight="1" hidden="1">
      <c r="A123" s="26" t="s">
        <v>26</v>
      </c>
      <c r="B123" s="5">
        <v>850</v>
      </c>
      <c r="C123" s="6" t="s">
        <v>11</v>
      </c>
      <c r="D123" s="6" t="s">
        <v>2</v>
      </c>
      <c r="E123" s="6"/>
      <c r="F123" s="6"/>
      <c r="G123" s="51">
        <f aca="true" t="shared" si="7" ref="G123:H125">G124</f>
        <v>0</v>
      </c>
      <c r="H123" s="51">
        <f t="shared" si="7"/>
        <v>0</v>
      </c>
      <c r="I123" s="69" t="e">
        <f t="shared" si="3"/>
        <v>#DIV/0!</v>
      </c>
    </row>
    <row r="124" spans="1:9" ht="15" customHeight="1" hidden="1">
      <c r="A124" s="26" t="s">
        <v>27</v>
      </c>
      <c r="B124" s="5">
        <v>850</v>
      </c>
      <c r="C124" s="6" t="s">
        <v>11</v>
      </c>
      <c r="D124" s="7" t="s">
        <v>5</v>
      </c>
      <c r="E124" s="7"/>
      <c r="F124" s="7"/>
      <c r="G124" s="52">
        <f t="shared" si="7"/>
        <v>0</v>
      </c>
      <c r="H124" s="52">
        <f t="shared" si="7"/>
        <v>0</v>
      </c>
      <c r="I124" s="69" t="e">
        <f t="shared" si="3"/>
        <v>#DIV/0!</v>
      </c>
    </row>
    <row r="125" spans="1:9" ht="23.25" customHeight="1" hidden="1">
      <c r="A125" s="11" t="s">
        <v>46</v>
      </c>
      <c r="B125" s="5">
        <v>850</v>
      </c>
      <c r="C125" s="6" t="s">
        <v>11</v>
      </c>
      <c r="D125" s="7" t="s">
        <v>5</v>
      </c>
      <c r="E125" s="7" t="s">
        <v>84</v>
      </c>
      <c r="F125" s="7"/>
      <c r="G125" s="52">
        <f t="shared" si="7"/>
        <v>0</v>
      </c>
      <c r="H125" s="52">
        <f t="shared" si="7"/>
        <v>0</v>
      </c>
      <c r="I125" s="69" t="e">
        <f t="shared" si="3"/>
        <v>#DIV/0!</v>
      </c>
    </row>
    <row r="126" spans="1:9" ht="28.5" customHeight="1" hidden="1">
      <c r="A126" s="40" t="s">
        <v>44</v>
      </c>
      <c r="B126" s="48">
        <v>850</v>
      </c>
      <c r="C126" s="36" t="s">
        <v>11</v>
      </c>
      <c r="D126" s="37" t="s">
        <v>5</v>
      </c>
      <c r="E126" s="37" t="s">
        <v>84</v>
      </c>
      <c r="F126" s="37" t="s">
        <v>28</v>
      </c>
      <c r="G126" s="53"/>
      <c r="H126" s="53"/>
      <c r="I126" s="69" t="e">
        <f t="shared" si="3"/>
        <v>#DIV/0!</v>
      </c>
    </row>
    <row r="127" spans="1:9" ht="0.75" customHeight="1">
      <c r="A127" s="40" t="s">
        <v>119</v>
      </c>
      <c r="B127" s="56">
        <v>850</v>
      </c>
      <c r="C127" s="36" t="s">
        <v>117</v>
      </c>
      <c r="D127" s="37" t="s">
        <v>2</v>
      </c>
      <c r="E127" s="37"/>
      <c r="F127" s="37"/>
      <c r="G127" s="61">
        <f aca="true" t="shared" si="8" ref="G127:H129">G128</f>
        <v>0</v>
      </c>
      <c r="H127" s="61">
        <f t="shared" si="8"/>
        <v>0</v>
      </c>
      <c r="I127" s="69" t="e">
        <f t="shared" si="3"/>
        <v>#DIV/0!</v>
      </c>
    </row>
    <row r="128" spans="1:9" ht="22.5" customHeight="1" hidden="1">
      <c r="A128" s="40" t="s">
        <v>118</v>
      </c>
      <c r="B128" s="56">
        <v>850</v>
      </c>
      <c r="C128" s="36" t="s">
        <v>117</v>
      </c>
      <c r="D128" s="37" t="s">
        <v>8</v>
      </c>
      <c r="E128" s="37"/>
      <c r="F128" s="37"/>
      <c r="G128" s="61">
        <f t="shared" si="8"/>
        <v>0</v>
      </c>
      <c r="H128" s="61">
        <f t="shared" si="8"/>
        <v>0</v>
      </c>
      <c r="I128" s="69" t="e">
        <f t="shared" si="3"/>
        <v>#DIV/0!</v>
      </c>
    </row>
    <row r="129" spans="1:9" ht="45.75" customHeight="1" hidden="1">
      <c r="A129" s="33" t="s">
        <v>66</v>
      </c>
      <c r="B129" s="5">
        <v>850</v>
      </c>
      <c r="C129" s="6" t="s">
        <v>117</v>
      </c>
      <c r="D129" s="6" t="s">
        <v>8</v>
      </c>
      <c r="E129" s="6" t="s">
        <v>71</v>
      </c>
      <c r="F129" s="6"/>
      <c r="G129" s="62">
        <f t="shared" si="8"/>
        <v>0</v>
      </c>
      <c r="H129" s="62">
        <f t="shared" si="8"/>
        <v>0</v>
      </c>
      <c r="I129" s="69" t="e">
        <f t="shared" si="3"/>
        <v>#DIV/0!</v>
      </c>
    </row>
    <row r="130" spans="1:9" ht="62.25" customHeight="1" hidden="1">
      <c r="A130" s="41" t="s">
        <v>50</v>
      </c>
      <c r="B130" s="5">
        <v>850</v>
      </c>
      <c r="C130" s="6" t="s">
        <v>117</v>
      </c>
      <c r="D130" s="6" t="s">
        <v>8</v>
      </c>
      <c r="E130" s="6" t="s">
        <v>72</v>
      </c>
      <c r="F130" s="6"/>
      <c r="G130" s="62">
        <v>0</v>
      </c>
      <c r="H130" s="62">
        <v>0</v>
      </c>
      <c r="I130" s="69" t="e">
        <f t="shared" si="3"/>
        <v>#DIV/0!</v>
      </c>
    </row>
    <row r="131" spans="1:9" ht="16.5" customHeight="1" hidden="1">
      <c r="A131" s="32" t="s">
        <v>21</v>
      </c>
      <c r="B131" s="5">
        <v>850</v>
      </c>
      <c r="C131" s="6" t="s">
        <v>117</v>
      </c>
      <c r="D131" s="6" t="s">
        <v>8</v>
      </c>
      <c r="E131" s="6" t="s">
        <v>72</v>
      </c>
      <c r="F131" s="6" t="s">
        <v>34</v>
      </c>
      <c r="G131" s="62">
        <v>0</v>
      </c>
      <c r="H131" s="62">
        <v>0</v>
      </c>
      <c r="I131" s="69" t="e">
        <f t="shared" si="3"/>
        <v>#DIV/0!</v>
      </c>
    </row>
    <row r="132" spans="1:9" s="9" customFormat="1" ht="14.25" customHeight="1">
      <c r="A132" s="72" t="s">
        <v>55</v>
      </c>
      <c r="B132" s="72"/>
      <c r="C132" s="72"/>
      <c r="D132" s="72"/>
      <c r="E132" s="72"/>
      <c r="F132" s="72"/>
      <c r="G132" s="68">
        <f>SUM(G14)</f>
        <v>2386.5105999999996</v>
      </c>
      <c r="H132" s="47">
        <f>H14</f>
        <v>1795.4846699999998</v>
      </c>
      <c r="I132" s="70">
        <f t="shared" si="3"/>
        <v>75.2347242874178</v>
      </c>
    </row>
    <row r="133" spans="7:8" ht="26.25" customHeight="1">
      <c r="G133" s="16"/>
      <c r="H133" s="44"/>
    </row>
    <row r="134" spans="7:8" ht="25.5" customHeight="1">
      <c r="G134" s="18"/>
      <c r="H134" s="17"/>
    </row>
    <row r="135" spans="7:8" ht="25.5" customHeight="1">
      <c r="G135" s="18"/>
      <c r="H135" s="12"/>
    </row>
    <row r="136" ht="13.5" customHeight="1">
      <c r="G136" s="19"/>
    </row>
    <row r="137" spans="7:10" ht="23.25" customHeight="1">
      <c r="G137" s="19"/>
      <c r="J137" s="13"/>
    </row>
    <row r="138" ht="18.75" customHeight="1">
      <c r="G138" s="19"/>
    </row>
    <row r="139" ht="12.75">
      <c r="G139" s="19"/>
    </row>
    <row r="140" ht="12.75">
      <c r="G140" s="19"/>
    </row>
    <row r="141" spans="1:7" ht="13.5">
      <c r="A141" s="20"/>
      <c r="B141" s="21"/>
      <c r="C141" s="21"/>
      <c r="D141" s="21"/>
      <c r="E141" s="21"/>
      <c r="F141" s="21"/>
      <c r="G141" s="22"/>
    </row>
    <row r="142" spans="1:7" ht="13.5">
      <c r="A142" s="20"/>
      <c r="B142" s="21"/>
      <c r="C142" s="21"/>
      <c r="D142" s="21"/>
      <c r="E142" s="21"/>
      <c r="F142" s="21"/>
      <c r="G142" s="38"/>
    </row>
    <row r="143" spans="1:7" ht="13.5">
      <c r="A143" s="20"/>
      <c r="B143" s="21"/>
      <c r="C143" s="21"/>
      <c r="D143" s="21"/>
      <c r="E143" s="21"/>
      <c r="F143" s="21"/>
      <c r="G143" s="22"/>
    </row>
    <row r="144" spans="1:7" ht="13.5">
      <c r="A144" s="20"/>
      <c r="B144" s="21"/>
      <c r="C144" s="21"/>
      <c r="D144" s="21"/>
      <c r="E144" s="21"/>
      <c r="F144" s="21"/>
      <c r="G144" s="22"/>
    </row>
    <row r="145" spans="1:7" ht="12.75">
      <c r="A145" s="20"/>
      <c r="B145" s="21"/>
      <c r="C145" s="21"/>
      <c r="D145" s="21"/>
      <c r="E145" s="21"/>
      <c r="F145" s="21"/>
      <c r="G145" s="23"/>
    </row>
    <row r="146" spans="1:7" ht="12.75">
      <c r="A146" s="20"/>
      <c r="B146" s="21"/>
      <c r="C146" s="21"/>
      <c r="D146" s="21"/>
      <c r="E146" s="21"/>
      <c r="F146" s="21"/>
      <c r="G146" s="23"/>
    </row>
    <row r="147" spans="1:7" ht="12.75">
      <c r="A147" s="20"/>
      <c r="B147" s="21"/>
      <c r="C147" s="21"/>
      <c r="D147" s="21"/>
      <c r="E147" s="21"/>
      <c r="F147" s="21"/>
      <c r="G147" s="23"/>
    </row>
    <row r="148" spans="1:7" ht="12.75">
      <c r="A148" s="20"/>
      <c r="B148" s="21"/>
      <c r="C148" s="21"/>
      <c r="D148" s="21"/>
      <c r="E148" s="21"/>
      <c r="F148" s="21"/>
      <c r="G148" s="23"/>
    </row>
    <row r="149" spans="1:7" ht="12.75">
      <c r="A149" s="20"/>
      <c r="B149" s="21"/>
      <c r="C149" s="21"/>
      <c r="D149" s="21"/>
      <c r="E149" s="21"/>
      <c r="F149" s="21"/>
      <c r="G149" s="39"/>
    </row>
    <row r="150" spans="1:7" ht="13.5">
      <c r="A150" s="20"/>
      <c r="B150" s="21"/>
      <c r="C150" s="21"/>
      <c r="D150" s="21"/>
      <c r="E150" s="21"/>
      <c r="F150" s="21"/>
      <c r="G150" s="22"/>
    </row>
    <row r="151" spans="1:7" ht="12.75">
      <c r="A151" s="20"/>
      <c r="B151" s="21"/>
      <c r="C151" s="21"/>
      <c r="D151" s="21"/>
      <c r="E151" s="21"/>
      <c r="F151" s="21"/>
      <c r="G151" s="21"/>
    </row>
    <row r="152" spans="1:7" ht="12.75">
      <c r="A152" s="20"/>
      <c r="G152" s="23"/>
    </row>
    <row r="153" spans="1:7" ht="12.75">
      <c r="A153" s="20"/>
      <c r="G153" s="23"/>
    </row>
    <row r="154" spans="1:7" ht="12.75">
      <c r="A154" s="20"/>
      <c r="G154" s="23"/>
    </row>
    <row r="155" spans="1:7" ht="13.5">
      <c r="A155" s="20"/>
      <c r="G155" s="22"/>
    </row>
    <row r="156" spans="1:7" ht="13.5">
      <c r="A156" s="20"/>
      <c r="G156" s="22"/>
    </row>
    <row r="157" spans="1:7" ht="13.5">
      <c r="A157" s="20"/>
      <c r="G157" s="22"/>
    </row>
    <row r="158" ht="13.5">
      <c r="G158" s="22"/>
    </row>
    <row r="159" ht="13.5">
      <c r="G159" s="22"/>
    </row>
    <row r="160" ht="12.75">
      <c r="G160" s="24"/>
    </row>
    <row r="161" ht="12.75">
      <c r="G161" s="24"/>
    </row>
    <row r="162" ht="12.75">
      <c r="G162" s="19"/>
    </row>
    <row r="163" ht="12.75">
      <c r="G163" s="19"/>
    </row>
    <row r="164" ht="12.75">
      <c r="G164" s="19"/>
    </row>
    <row r="165" ht="12.75">
      <c r="G165" s="19"/>
    </row>
    <row r="166" ht="12.75">
      <c r="G166" s="19"/>
    </row>
    <row r="167" ht="12.75">
      <c r="G167" s="19"/>
    </row>
    <row r="168" ht="12.75">
      <c r="G168" s="19"/>
    </row>
    <row r="169" ht="12.75">
      <c r="G169" s="19"/>
    </row>
    <row r="170" ht="12.75">
      <c r="G170" s="19"/>
    </row>
    <row r="171" ht="12.75">
      <c r="G171" s="19"/>
    </row>
    <row r="172" ht="12.75">
      <c r="G172" s="19"/>
    </row>
    <row r="173" ht="12.75">
      <c r="G173" s="19"/>
    </row>
    <row r="174" ht="12.75">
      <c r="G174" s="19"/>
    </row>
    <row r="175" ht="12.75">
      <c r="G175" s="19"/>
    </row>
    <row r="176" ht="12.75">
      <c r="G176" s="19"/>
    </row>
    <row r="177" ht="12.75">
      <c r="G177" s="19"/>
    </row>
    <row r="178" ht="12.75">
      <c r="G178" s="19"/>
    </row>
    <row r="179" ht="12.75">
      <c r="G179" s="19"/>
    </row>
    <row r="180" ht="12.75">
      <c r="G180" s="19"/>
    </row>
  </sheetData>
  <sheetProtection/>
  <mergeCells count="20">
    <mergeCell ref="I11:I13"/>
    <mergeCell ref="A2:D2"/>
    <mergeCell ref="F12:F13"/>
    <mergeCell ref="A11:A13"/>
    <mergeCell ref="A5:H5"/>
    <mergeCell ref="A7:H7"/>
    <mergeCell ref="A9:H9"/>
    <mergeCell ref="B12:B13"/>
    <mergeCell ref="C12:C13"/>
    <mergeCell ref="D12:D13"/>
    <mergeCell ref="B11:F11"/>
    <mergeCell ref="A132:F132"/>
    <mergeCell ref="A4:H4"/>
    <mergeCell ref="H11:H13"/>
    <mergeCell ref="A3:H3"/>
    <mergeCell ref="A6:H6"/>
    <mergeCell ref="A10:H10"/>
    <mergeCell ref="G11:G13"/>
    <mergeCell ref="E12:E13"/>
    <mergeCell ref="A8:H8"/>
  </mergeCells>
  <printOptions/>
  <pageMargins left="0.9055118110236221" right="0.31496062992125984" top="0.7480314960629921" bottom="0.7480314960629921" header="0.31496062992125984" footer="0.31496062992125984"/>
  <pageSetup fitToHeight="2" fitToWidth="1" horizontalDpi="600" verticalDpi="600" orientation="portrait" paperSize="9" scale="69" r:id="rId1"/>
  <rowBreaks count="1" manualBreakCount="1">
    <brk id="7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Luda</dc:creator>
  <cp:keywords/>
  <dc:description/>
  <cp:lastModifiedBy>Потанино</cp:lastModifiedBy>
  <cp:lastPrinted>2020-04-16T02:03:47Z</cp:lastPrinted>
  <dcterms:created xsi:type="dcterms:W3CDTF">2006-09-17T23:55:00Z</dcterms:created>
  <dcterms:modified xsi:type="dcterms:W3CDTF">2020-05-12T05:54:15Z</dcterms:modified>
  <cp:category/>
  <cp:version/>
  <cp:contentType/>
  <cp:contentStatus/>
</cp:coreProperties>
</file>